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3250" windowHeight="12585" activeTab="1"/>
  </bookViews>
  <sheets>
    <sheet name="P2.1 У.Е.2018" sheetId="1" r:id="rId1"/>
    <sheet name="Р2.2 У.Е.2018" sheetId="2" r:id="rId2"/>
  </sheets>
  <calcPr calcId="145621"/>
</workbook>
</file>

<file path=xl/calcChain.xml><?xml version="1.0" encoding="utf-8"?>
<calcChain xmlns="http://schemas.openxmlformats.org/spreadsheetml/2006/main">
  <c r="G20" i="2" l="1"/>
  <c r="F4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" i="2"/>
  <c r="F41" i="1"/>
  <c r="G22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4" i="1"/>
  <c r="G25" i="1"/>
  <c r="G26" i="1"/>
  <c r="G27" i="1"/>
  <c r="G28" i="1"/>
  <c r="G29" i="1"/>
  <c r="G30" i="1"/>
  <c r="G31" i="1"/>
  <c r="G32" i="1"/>
  <c r="G33" i="1"/>
  <c r="G36" i="1"/>
  <c r="G37" i="1"/>
  <c r="G38" i="1"/>
  <c r="G39" i="1"/>
  <c r="G5" i="1"/>
  <c r="G45" i="2" l="1"/>
  <c r="G46" i="2"/>
  <c r="G47" i="2"/>
  <c r="G40" i="1"/>
  <c r="G45" i="1" s="1"/>
  <c r="G34" i="1"/>
  <c r="G43" i="1" s="1"/>
  <c r="G35" i="1"/>
  <c r="G44" i="1" s="1"/>
  <c r="G23" i="1"/>
  <c r="G42" i="1" s="1"/>
  <c r="G44" i="2" l="1"/>
  <c r="G41" i="1"/>
</calcChain>
</file>

<file path=xl/sharedStrings.xml><?xml version="1.0" encoding="utf-8"?>
<sst xmlns="http://schemas.openxmlformats.org/spreadsheetml/2006/main" count="139" uniqueCount="68">
  <si>
    <t>ЛЭП</t>
  </si>
  <si>
    <t xml:space="preserve">Напряжение, кВ </t>
  </si>
  <si>
    <t>Количество цепей на опоре</t>
  </si>
  <si>
    <t>Материал опор</t>
  </si>
  <si>
    <t>Количество условных единиц (у) на 100 км трассы ЛЭП</t>
  </si>
  <si>
    <t>Протяженность</t>
  </si>
  <si>
    <t>Объем условных единиц</t>
  </si>
  <si>
    <t>у/100км</t>
  </si>
  <si>
    <t>км</t>
  </si>
  <si>
    <t>у</t>
  </si>
  <si>
    <t>ВЛЭП</t>
  </si>
  <si>
    <t>400-500</t>
  </si>
  <si>
    <t>металл</t>
  </si>
  <si>
    <t>ж/бетон</t>
  </si>
  <si>
    <t>330</t>
  </si>
  <si>
    <t>1</t>
  </si>
  <si>
    <t>2</t>
  </si>
  <si>
    <t>дерево</t>
  </si>
  <si>
    <t>110-150</t>
  </si>
  <si>
    <t>КЛЭП</t>
  </si>
  <si>
    <t>-</t>
  </si>
  <si>
    <t xml:space="preserve">ВН, всего </t>
  </si>
  <si>
    <t>1-20</t>
  </si>
  <si>
    <t>дерево на ж/б пасынках</t>
  </si>
  <si>
    <t>ж/бетон, металл</t>
  </si>
  <si>
    <t>20-35</t>
  </si>
  <si>
    <t>3-10</t>
  </si>
  <si>
    <t>СН-1, всего</t>
  </si>
  <si>
    <t>СН-2, всего</t>
  </si>
  <si>
    <t xml:space="preserve">0, 4 кВ </t>
  </si>
  <si>
    <t xml:space="preserve">до 1 кВ </t>
  </si>
  <si>
    <t>НН, всего</t>
  </si>
  <si>
    <t>Итого</t>
  </si>
  <si>
    <t>Всего</t>
  </si>
  <si>
    <t>ВН</t>
  </si>
  <si>
    <t>СН1</t>
  </si>
  <si>
    <t>СН2</t>
  </si>
  <si>
    <t>НН</t>
  </si>
  <si>
    <t>№ п/п</t>
  </si>
  <si>
    <t>Наименование</t>
  </si>
  <si>
    <t>Единица измерения</t>
  </si>
  <si>
    <t>Количество условных единиц (у) на единицу измерения</t>
  </si>
  <si>
    <t>Количество единиц измерения</t>
  </si>
  <si>
    <t>Подстанция</t>
  </si>
  <si>
    <t>п/ст</t>
  </si>
  <si>
    <t>Силовой трансформатор или реактор (одно- или трехфазный), или вольтодобавочный трансформатор</t>
  </si>
  <si>
    <t>Единица оборудования</t>
  </si>
  <si>
    <t>Воздушный выключатель</t>
  </si>
  <si>
    <t>3 фазы</t>
  </si>
  <si>
    <t>Масляный (вакуумный) выключатель</t>
  </si>
  <si>
    <t xml:space="preserve"> - " -</t>
  </si>
  <si>
    <t>Отделитель с короткозамыкателем</t>
  </si>
  <si>
    <t>Выключатель нагрузки</t>
  </si>
  <si>
    <t>Синхронный компенсатор мощн. до 50 Мвар</t>
  </si>
  <si>
    <t>То же, 50 Мвар и более</t>
  </si>
  <si>
    <t>Статические конденсаторы</t>
  </si>
  <si>
    <t>100 конд.</t>
  </si>
  <si>
    <t>Мачтовая (столбовая) ТП</t>
  </si>
  <si>
    <t>ТП</t>
  </si>
  <si>
    <t>Однотрансформаторная ТП, КТП</t>
  </si>
  <si>
    <t>ТП, КТП</t>
  </si>
  <si>
    <t>Двухтрансформаторная ТП, КТП</t>
  </si>
  <si>
    <t xml:space="preserve">Однотрансформаторная подстанция 34/0,4 кВ </t>
  </si>
  <si>
    <t>14</t>
  </si>
  <si>
    <t>--</t>
  </si>
  <si>
    <t xml:space="preserve">Объем воздушных линий электропередач (ВЛЭП) и кабельных линий электропередач (КЛЭП) в условных единицах в зависимост от протяженности, напряжения, конструктивного использования и материала опор.  </t>
  </si>
  <si>
    <t>Объем подстанций 35-500 кВ, трансформаторных подстанций (ТП), комплексных трансформаторных подстанций (КТП) и распределительных пунктов(РП) 0,4-20 кВ в условных единицах</t>
  </si>
  <si>
    <t>2017 план всего по сетевым организациям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</si>
</sst>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\ _р_._-;\-* #,##0\ _р_._-;_-* &quot;-&quot;\ _р_._-;_-@_-"/>
    <numFmt numFmtId="167" formatCode="_-* #,##0.00\ _р_._-;\-* #,##0.00\ _р_._-;_-* &quot;-&quot;??\ _р_._-;_-@_-"/>
    <numFmt numFmtId="168" formatCode="&quot;$&quot;#,##0_);[Red]\(&quot;$&quot;#,##0\)"/>
    <numFmt numFmtId="169" formatCode="#,##0.0"/>
    <numFmt numFmtId="170" formatCode="0.0%"/>
    <numFmt numFmtId="171" formatCode="_-* #,##0.00[$€-1]_-;\-* #,##0.00[$€-1]_-;_-* &quot;-&quot;??[$€-1]_-"/>
    <numFmt numFmtId="172" formatCode="0.0000000"/>
    <numFmt numFmtId="173" formatCode="0.0"/>
    <numFmt numFmtId="174" formatCode="#,##0_);[Red]\(#,##0\)"/>
    <numFmt numFmtId="175" formatCode="General_)"/>
    <numFmt numFmtId="176" formatCode="0.0%_);\(0.0%\)"/>
    <numFmt numFmtId="177" formatCode="_-* #,##0&quot;đ.&quot;_-;\-* #,##0&quot;đ.&quot;_-;_-* &quot;-&quot;&quot;đ.&quot;_-;_-@_-"/>
    <numFmt numFmtId="178" formatCode="_-* #,##0.00&quot;đ.&quot;_-;\-* #,##0.00&quot;đ.&quot;_-;_-* &quot;-&quot;??&quot;đ.&quot;_-;_-@_-"/>
    <numFmt numFmtId="179" formatCode="_-* #,##0_$_-;\-* #,##0_$_-;_-* &quot;-&quot;_$_-;_-@_-"/>
    <numFmt numFmtId="180" formatCode="_-* #,##0.00_$_-;\-* #,##0.00_$_-;_-* &quot;-&quot;??_$_-;_-@_-"/>
    <numFmt numFmtId="181" formatCode="_-* #,##0.00&quot;$&quot;_-;\-* #,##0.00&quot;$&quot;_-;_-* &quot;-&quot;??&quot;$&quot;_-;_-@_-"/>
    <numFmt numFmtId="182" formatCode="\$#,##0\ ;\(\$#,##0\)"/>
    <numFmt numFmtId="183" formatCode="#,##0_);[Blue]\(#,##0\)"/>
    <numFmt numFmtId="184" formatCode="_-* #,##0_đ_._-;\-* #,##0_đ_._-;_-* &quot;-&quot;_đ_._-;_-@_-"/>
    <numFmt numFmtId="185" formatCode="_-* #,##0.00_đ_._-;\-* #,##0.00_đ_._-;_-* &quot;-&quot;??_đ_._-;_-@_-"/>
    <numFmt numFmtId="186" formatCode="###\ ##\ ##"/>
    <numFmt numFmtId="187" formatCode="0_);\(0\)"/>
    <numFmt numFmtId="188" formatCode="_(* #,##0_);_(* \(#,##0\);_(* &quot;-&quot;??_);_(@_)"/>
    <numFmt numFmtId="189" formatCode="_-* #,##0_-;\-* #,##0_-;_-* &quot;-&quot;_-;_-@_-"/>
    <numFmt numFmtId="190" formatCode="_-* #,##0.00_-;\-* #,##0.00_-;_-* &quot;-&quot;??_-;_-@_-"/>
    <numFmt numFmtId="191" formatCode="_(* #,##0_);_(* \(#,##0\);_(* &quot;-&quot;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-&quot;Ј&quot;* #,##0.00_-;\-&quot;Ј&quot;* #,##0.00_-;_-&quot;Ј&quot;* &quot;-&quot;??_-;_-@_-"/>
    <numFmt numFmtId="195" formatCode="#,##0.00000000000000000"/>
    <numFmt numFmtId="196" formatCode="#,##0.000000000000000000000000000000000000"/>
  </numFmts>
  <fonts count="9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name val="Arial Cyr"/>
      <charset val="204"/>
    </font>
    <font>
      <sz val="10"/>
      <name val="Tahoma"/>
      <family val="2"/>
      <charset val="204"/>
    </font>
    <font>
      <sz val="11"/>
      <color indexed="62"/>
      <name val="Calibri"/>
      <family val="2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9"/>
      <color indexed="9"/>
      <name val="Tahoma"/>
      <family val="2"/>
      <charset val="204"/>
    </font>
    <font>
      <u/>
      <sz val="10"/>
      <color indexed="12"/>
      <name val="Arial Cyr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Helv"/>
      <charset val="204"/>
    </font>
    <font>
      <sz val="11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color indexed="11"/>
      <name val="Tahoma"/>
      <family val="2"/>
      <charset val="204"/>
    </font>
    <font>
      <sz val="10"/>
      <name val="Arial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color indexed="12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4"/>
      <name val="Times New Roman"/>
      <family val="1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sz val="10"/>
      <name val="NTHarmonica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sz val="14"/>
      <name val="Arial Cyr"/>
      <family val="2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sz val="10"/>
      <color indexed="1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name val="Times New Roman CYR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</font>
    <font>
      <sz val="11"/>
      <color indexed="16"/>
      <name val="Calibri"/>
      <family val="2"/>
    </font>
    <font>
      <b/>
      <sz val="10"/>
      <color indexed="9"/>
      <name val="Arial"/>
      <family val="2"/>
      <charset val="204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8"/>
      <color indexed="9"/>
      <name val="MS Sans Serif"/>
      <family val="2"/>
      <charset val="204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0"/>
      <name val="Arial Cyr"/>
      <family val="2"/>
      <charset val="204"/>
    </font>
    <font>
      <b/>
      <sz val="11"/>
      <color indexed="63"/>
      <name val="Calibri"/>
      <family val="2"/>
    </font>
    <font>
      <b/>
      <sz val="14"/>
      <name val="Arial"/>
      <family val="2"/>
    </font>
    <font>
      <b/>
      <i/>
      <sz val="10"/>
      <name val="Arial"/>
      <family val="2"/>
      <charset val="204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  <charset val="204"/>
    </font>
    <font>
      <b/>
      <sz val="10"/>
      <name val="Times New Roman CYR"/>
      <charset val="204"/>
    </font>
    <font>
      <b/>
      <sz val="12"/>
      <color theme="1"/>
      <name val="Calibri"/>
      <family val="2"/>
      <charset val="204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2"/>
      </patternFill>
    </fill>
    <fill>
      <patternFill patternType="solid">
        <fgColor indexed="1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97">
    <xf numFmtId="0" fontId="0" fillId="0" borderId="0"/>
    <xf numFmtId="49" fontId="2" fillId="0" borderId="0" applyBorder="0">
      <alignment vertical="top"/>
    </xf>
    <xf numFmtId="0" fontId="4" fillId="0" borderId="0"/>
    <xf numFmtId="171" fontId="4" fillId="0" borderId="0"/>
    <xf numFmtId="0" fontId="22" fillId="0" borderId="0"/>
    <xf numFmtId="170" fontId="21" fillId="0" borderId="0">
      <alignment vertical="top"/>
    </xf>
    <xf numFmtId="170" fontId="29" fillId="0" borderId="0">
      <alignment vertical="top"/>
    </xf>
    <xf numFmtId="176" fontId="29" fillId="2" borderId="0">
      <alignment vertical="top"/>
    </xf>
    <xf numFmtId="170" fontId="29" fillId="3" borderId="0">
      <alignment vertical="top"/>
    </xf>
    <xf numFmtId="174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4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2" fillId="0" borderId="0"/>
    <xf numFmtId="0" fontId="4" fillId="0" borderId="0"/>
    <xf numFmtId="174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4" fillId="0" borderId="0"/>
    <xf numFmtId="0" fontId="4" fillId="0" borderId="0"/>
    <xf numFmtId="0" fontId="22" fillId="0" borderId="0"/>
    <xf numFmtId="174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2" fillId="0" borderId="0"/>
    <xf numFmtId="0" fontId="22" fillId="0" borderId="0"/>
    <xf numFmtId="0" fontId="22" fillId="0" borderId="0"/>
    <xf numFmtId="174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4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164" fontId="48" fillId="0" borderId="0">
      <protection locked="0"/>
    </xf>
    <xf numFmtId="164" fontId="48" fillId="0" borderId="0">
      <protection locked="0"/>
    </xf>
    <xf numFmtId="164" fontId="48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8" fillId="0" borderId="1">
      <protection locked="0"/>
    </xf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63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30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24" borderId="0" applyNumberFormat="0" applyBorder="0" applyAlignment="0" applyProtection="0"/>
    <xf numFmtId="0" fontId="63" fillId="33" borderId="0" applyNumberFormat="0" applyBorder="0" applyAlignment="0" applyProtection="0"/>
    <xf numFmtId="186" fontId="65" fillId="34" borderId="0">
      <alignment horizontal="center" vertical="center"/>
    </xf>
    <xf numFmtId="187" fontId="66" fillId="0" borderId="2" applyFont="0" applyFill="0">
      <alignment horizontal="right" vertical="center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5" fontId="42" fillId="0" borderId="3">
      <protection locked="0"/>
    </xf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7" fontId="66" fillId="0" borderId="0" applyFont="0" applyBorder="0" applyProtection="0">
      <alignment vertical="center"/>
    </xf>
    <xf numFmtId="186" fontId="26" fillId="0" borderId="0" applyNumberFormat="0" applyFont="0" applyAlignment="0">
      <alignment horizontal="center" vertical="center"/>
    </xf>
    <xf numFmtId="39" fontId="67" fillId="2" borderId="0" applyNumberFormat="0" applyBorder="0">
      <alignment vertical="center"/>
    </xf>
    <xf numFmtId="0" fontId="68" fillId="24" borderId="0" applyNumberFormat="0" applyBorder="0" applyAlignment="0" applyProtection="0"/>
    <xf numFmtId="0" fontId="42" fillId="0" borderId="0">
      <alignment horizontal="left"/>
    </xf>
    <xf numFmtId="188" fontId="46" fillId="35" borderId="4">
      <alignment vertical="center"/>
    </xf>
    <xf numFmtId="188" fontId="46" fillId="36" borderId="4">
      <alignment vertical="center"/>
    </xf>
    <xf numFmtId="188" fontId="46" fillId="36" borderId="4">
      <alignment vertical="center"/>
    </xf>
    <xf numFmtId="0" fontId="11" fillId="0" borderId="5" applyNumberFormat="0" applyAlignment="0">
      <protection locked="0"/>
    </xf>
    <xf numFmtId="37" fontId="69" fillId="37" borderId="4">
      <alignment horizontal="center" vertical="center"/>
    </xf>
    <xf numFmtId="37" fontId="69" fillId="37" borderId="4">
      <alignment horizontal="center" vertical="center"/>
    </xf>
    <xf numFmtId="0" fontId="70" fillId="25" borderId="6" applyNumberFormat="0" applyAlignment="0" applyProtection="0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3" fontId="51" fillId="0" borderId="0" applyFont="0" applyFill="0" applyBorder="0" applyAlignment="0" applyProtection="0"/>
    <xf numFmtId="175" fontId="43" fillId="38" borderId="3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81" fontId="26" fillId="0" borderId="0" applyFont="0" applyFill="0" applyBorder="0" applyAlignment="0" applyProtection="0"/>
    <xf numFmtId="182" fontId="51" fillId="0" borderId="0" applyFont="0" applyFill="0" applyBorder="0" applyAlignment="0" applyProtection="0"/>
    <xf numFmtId="0" fontId="17" fillId="0" borderId="0" applyFill="0" applyBorder="0" applyProtection="0">
      <alignment vertical="center"/>
    </xf>
    <xf numFmtId="14" fontId="52" fillId="0" borderId="0" applyFont="0" applyBorder="0">
      <alignment vertical="top"/>
    </xf>
    <xf numFmtId="14" fontId="10" fillId="0" borderId="0">
      <alignment vertical="top"/>
    </xf>
    <xf numFmtId="189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74" fontId="30" fillId="0" borderId="0">
      <alignment vertical="top"/>
    </xf>
    <xf numFmtId="0" fontId="71" fillId="39" borderId="0" applyNumberFormat="0" applyBorder="0" applyAlignment="0" applyProtection="0"/>
    <xf numFmtId="0" fontId="71" fillId="40" borderId="0" applyNumberFormat="0" applyBorder="0" applyAlignment="0" applyProtection="0"/>
    <xf numFmtId="0" fontId="71" fillId="41" borderId="0" applyNumberFormat="0" applyBorder="0" applyAlignment="0" applyProtection="0"/>
    <xf numFmtId="171" fontId="4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5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6" fillId="0" borderId="0" applyNumberFormat="0" applyFont="0">
      <alignment wrapText="1"/>
    </xf>
    <xf numFmtId="191" fontId="42" fillId="42" borderId="4" applyBorder="0">
      <alignment horizontal="center" vertical="center"/>
    </xf>
    <xf numFmtId="0" fontId="72" fillId="43" borderId="0" applyNumberFormat="0" applyBorder="0" applyAlignment="0" applyProtection="0"/>
    <xf numFmtId="0" fontId="11" fillId="44" borderId="5" applyNumberFormat="0" applyAlignment="0"/>
    <xf numFmtId="0" fontId="31" fillId="0" borderId="0">
      <alignment vertical="top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174" fontId="32" fillId="0" borderId="0">
      <alignment vertical="top"/>
    </xf>
    <xf numFmtId="0" fontId="67" fillId="45" borderId="4">
      <alignment horizontal="center" vertical="center" wrapText="1"/>
      <protection locked="0"/>
    </xf>
    <xf numFmtId="0" fontId="67" fillId="45" borderId="4">
      <alignment horizontal="center" vertical="center" wrapText="1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75" fontId="55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74" fillId="33" borderId="5" applyNumberFormat="0" applyAlignment="0" applyProtection="0"/>
    <xf numFmtId="174" fontId="29" fillId="0" borderId="0">
      <alignment vertical="top"/>
    </xf>
    <xf numFmtId="174" fontId="29" fillId="2" borderId="0">
      <alignment vertical="top"/>
    </xf>
    <xf numFmtId="183" fontId="29" fillId="3" borderId="0">
      <alignment vertical="top"/>
    </xf>
    <xf numFmtId="188" fontId="26" fillId="46" borderId="4">
      <alignment vertical="center"/>
    </xf>
    <xf numFmtId="186" fontId="75" fillId="47" borderId="8" applyBorder="0" applyAlignment="0">
      <alignment horizontal="left" indent="1"/>
    </xf>
    <xf numFmtId="0" fontId="76" fillId="0" borderId="9" applyNumberFormat="0" applyFill="0" applyAlignment="0" applyProtection="0"/>
    <xf numFmtId="0" fontId="77" fillId="33" borderId="0" applyNumberFormat="0" applyBorder="0" applyAlignment="0" applyProtection="0"/>
    <xf numFmtId="0" fontId="78" fillId="2" borderId="4" applyFont="0" applyBorder="0" applyAlignment="0">
      <alignment horizontal="center" vertical="center"/>
    </xf>
    <xf numFmtId="0" fontId="7" fillId="0" borderId="0" applyNumberFormat="0" applyFill="0" applyBorder="0" applyAlignment="0" applyProtection="0"/>
    <xf numFmtId="0" fontId="6" fillId="0" borderId="0"/>
    <xf numFmtId="0" fontId="17" fillId="0" borderId="0" applyFill="0" applyBorder="0" applyProtection="0">
      <alignment vertical="center"/>
    </xf>
    <xf numFmtId="0" fontId="26" fillId="32" borderId="10" applyNumberFormat="0" applyFont="0" applyAlignment="0" applyProtection="0"/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79" fillId="48" borderId="11" applyNumberFormat="0" applyAlignment="0" applyProtection="0"/>
    <xf numFmtId="0" fontId="80" fillId="2" borderId="0">
      <alignment vertical="center"/>
    </xf>
    <xf numFmtId="0" fontId="17" fillId="0" borderId="0" applyFill="0" applyBorder="0" applyProtection="0">
      <alignment vertical="center"/>
    </xf>
    <xf numFmtId="0" fontId="41" fillId="0" borderId="0" applyNumberFormat="0">
      <alignment horizontal="left"/>
    </xf>
    <xf numFmtId="188" fontId="81" fillId="46" borderId="4">
      <alignment horizontal="center" vertical="center" wrapText="1"/>
      <protection locked="0"/>
    </xf>
    <xf numFmtId="188" fontId="81" fillId="46" borderId="4">
      <alignment horizontal="center" vertical="center" wrapText="1"/>
      <protection locked="0"/>
    </xf>
    <xf numFmtId="0" fontId="26" fillId="0" borderId="0">
      <alignment vertical="center"/>
    </xf>
    <xf numFmtId="4" fontId="33" fillId="49" borderId="11" applyNumberFormat="0" applyProtection="0">
      <alignment vertical="center"/>
    </xf>
    <xf numFmtId="4" fontId="33" fillId="49" borderId="11" applyNumberFormat="0" applyProtection="0">
      <alignment vertical="center"/>
    </xf>
    <xf numFmtId="4" fontId="34" fillId="49" borderId="11" applyNumberFormat="0" applyProtection="0">
      <alignment vertical="center"/>
    </xf>
    <xf numFmtId="4" fontId="34" fillId="49" borderId="11" applyNumberFormat="0" applyProtection="0">
      <alignment vertical="center"/>
    </xf>
    <xf numFmtId="4" fontId="33" fillId="49" borderId="11" applyNumberFormat="0" applyProtection="0">
      <alignment horizontal="left" vertical="center" indent="1"/>
    </xf>
    <xf numFmtId="4" fontId="33" fillId="49" borderId="11" applyNumberFormat="0" applyProtection="0">
      <alignment horizontal="left" vertical="center" indent="1"/>
    </xf>
    <xf numFmtId="4" fontId="33" fillId="49" borderId="11" applyNumberFormat="0" applyProtection="0">
      <alignment horizontal="left" vertical="center" indent="1"/>
    </xf>
    <xf numFmtId="4" fontId="33" fillId="49" borderId="11" applyNumberFormat="0" applyProtection="0">
      <alignment horizontal="left" vertical="center" indent="1"/>
    </xf>
    <xf numFmtId="0" fontId="26" fillId="50" borderId="11" applyNumberFormat="0" applyProtection="0">
      <alignment horizontal="left" vertical="center" indent="1"/>
    </xf>
    <xf numFmtId="0" fontId="26" fillId="50" borderId="11" applyNumberFormat="0" applyProtection="0">
      <alignment horizontal="left" vertical="center" indent="1"/>
    </xf>
    <xf numFmtId="4" fontId="33" fillId="51" borderId="11" applyNumberFormat="0" applyProtection="0">
      <alignment horizontal="right" vertical="center"/>
    </xf>
    <xf numFmtId="4" fontId="33" fillId="51" borderId="11" applyNumberFormat="0" applyProtection="0">
      <alignment horizontal="right" vertical="center"/>
    </xf>
    <xf numFmtId="4" fontId="33" fillId="52" borderId="11" applyNumberFormat="0" applyProtection="0">
      <alignment horizontal="right" vertical="center"/>
    </xf>
    <xf numFmtId="4" fontId="33" fillId="52" borderId="11" applyNumberFormat="0" applyProtection="0">
      <alignment horizontal="right" vertical="center"/>
    </xf>
    <xf numFmtId="4" fontId="33" fillId="37" borderId="11" applyNumberFormat="0" applyProtection="0">
      <alignment horizontal="right" vertical="center"/>
    </xf>
    <xf numFmtId="4" fontId="33" fillId="37" borderId="11" applyNumberFormat="0" applyProtection="0">
      <alignment horizontal="right" vertical="center"/>
    </xf>
    <xf numFmtId="4" fontId="33" fillId="53" borderId="11" applyNumberFormat="0" applyProtection="0">
      <alignment horizontal="right" vertical="center"/>
    </xf>
    <xf numFmtId="4" fontId="33" fillId="53" borderId="11" applyNumberFormat="0" applyProtection="0">
      <alignment horizontal="right" vertical="center"/>
    </xf>
    <xf numFmtId="4" fontId="33" fillId="54" borderId="11" applyNumberFormat="0" applyProtection="0">
      <alignment horizontal="right" vertical="center"/>
    </xf>
    <xf numFmtId="4" fontId="33" fillId="54" borderId="11" applyNumberFormat="0" applyProtection="0">
      <alignment horizontal="right" vertical="center"/>
    </xf>
    <xf numFmtId="4" fontId="33" fillId="55" borderId="11" applyNumberFormat="0" applyProtection="0">
      <alignment horizontal="right" vertical="center"/>
    </xf>
    <xf numFmtId="4" fontId="33" fillId="55" borderId="11" applyNumberFormat="0" applyProtection="0">
      <alignment horizontal="right" vertical="center"/>
    </xf>
    <xf numFmtId="4" fontId="33" fillId="56" borderId="11" applyNumberFormat="0" applyProtection="0">
      <alignment horizontal="right" vertical="center"/>
    </xf>
    <xf numFmtId="4" fontId="33" fillId="56" borderId="11" applyNumberFormat="0" applyProtection="0">
      <alignment horizontal="right" vertical="center"/>
    </xf>
    <xf numFmtId="4" fontId="33" fillId="57" borderId="11" applyNumberFormat="0" applyProtection="0">
      <alignment horizontal="right" vertical="center"/>
    </xf>
    <xf numFmtId="4" fontId="33" fillId="57" borderId="11" applyNumberFormat="0" applyProtection="0">
      <alignment horizontal="right" vertical="center"/>
    </xf>
    <xf numFmtId="4" fontId="33" fillId="42" borderId="11" applyNumberFormat="0" applyProtection="0">
      <alignment horizontal="right" vertical="center"/>
    </xf>
    <xf numFmtId="4" fontId="33" fillId="42" borderId="11" applyNumberFormat="0" applyProtection="0">
      <alignment horizontal="right" vertical="center"/>
    </xf>
    <xf numFmtId="4" fontId="35" fillId="58" borderId="11" applyNumberFormat="0" applyProtection="0">
      <alignment horizontal="left" vertical="center" indent="1"/>
    </xf>
    <xf numFmtId="4" fontId="35" fillId="58" borderId="11" applyNumberFormat="0" applyProtection="0">
      <alignment horizontal="left" vertical="center" indent="1"/>
    </xf>
    <xf numFmtId="4" fontId="33" fillId="59" borderId="12" applyNumberFormat="0" applyProtection="0">
      <alignment horizontal="left" vertical="center" indent="1"/>
    </xf>
    <xf numFmtId="4" fontId="33" fillId="59" borderId="12" applyNumberFormat="0" applyProtection="0">
      <alignment horizontal="left" vertical="center" indent="1"/>
    </xf>
    <xf numFmtId="4" fontId="36" fillId="60" borderId="0" applyNumberFormat="0" applyProtection="0">
      <alignment horizontal="left" vertical="center" indent="1"/>
    </xf>
    <xf numFmtId="0" fontId="26" fillId="50" borderId="11" applyNumberFormat="0" applyProtection="0">
      <alignment horizontal="left" vertical="center" indent="1"/>
    </xf>
    <xf numFmtId="0" fontId="26" fillId="50" borderId="11" applyNumberFormat="0" applyProtection="0">
      <alignment horizontal="left" vertical="center" indent="1"/>
    </xf>
    <xf numFmtId="4" fontId="37" fillId="59" borderId="11" applyNumberFormat="0" applyProtection="0">
      <alignment horizontal="left" vertical="center" indent="1"/>
    </xf>
    <xf numFmtId="4" fontId="37" fillId="59" borderId="11" applyNumberFormat="0" applyProtection="0">
      <alignment horizontal="left" vertical="center" indent="1"/>
    </xf>
    <xf numFmtId="4" fontId="37" fillId="47" borderId="11" applyNumberFormat="0" applyProtection="0">
      <alignment horizontal="left" vertical="center" indent="1"/>
    </xf>
    <xf numFmtId="4" fontId="37" fillId="47" borderId="11" applyNumberFormat="0" applyProtection="0">
      <alignment horizontal="left" vertical="center" indent="1"/>
    </xf>
    <xf numFmtId="0" fontId="26" fillId="47" borderId="11" applyNumberFormat="0" applyProtection="0">
      <alignment horizontal="left" vertical="center" indent="1"/>
    </xf>
    <xf numFmtId="0" fontId="26" fillId="47" borderId="11" applyNumberFormat="0" applyProtection="0">
      <alignment horizontal="left" vertical="center" indent="1"/>
    </xf>
    <xf numFmtId="0" fontId="26" fillId="47" borderId="11" applyNumberFormat="0" applyProtection="0">
      <alignment horizontal="left" vertical="center" indent="1"/>
    </xf>
    <xf numFmtId="0" fontId="26" fillId="47" borderId="11" applyNumberFormat="0" applyProtection="0">
      <alignment horizontal="left" vertical="center" indent="1"/>
    </xf>
    <xf numFmtId="0" fontId="26" fillId="61" borderId="11" applyNumberFormat="0" applyProtection="0">
      <alignment horizontal="left" vertical="center" indent="1"/>
    </xf>
    <xf numFmtId="0" fontId="26" fillId="61" borderId="11" applyNumberFormat="0" applyProtection="0">
      <alignment horizontal="left" vertical="center" indent="1"/>
    </xf>
    <xf numFmtId="0" fontId="26" fillId="61" borderId="11" applyNumberFormat="0" applyProtection="0">
      <alignment horizontal="left" vertical="center" indent="1"/>
    </xf>
    <xf numFmtId="0" fontId="26" fillId="61" borderId="11" applyNumberFormat="0" applyProtection="0">
      <alignment horizontal="left" vertical="center" indent="1"/>
    </xf>
    <xf numFmtId="0" fontId="26" fillId="2" borderId="11" applyNumberFormat="0" applyProtection="0">
      <alignment horizontal="left" vertical="center" indent="1"/>
    </xf>
    <xf numFmtId="0" fontId="26" fillId="2" borderId="11" applyNumberFormat="0" applyProtection="0">
      <alignment horizontal="left" vertical="center" indent="1"/>
    </xf>
    <xf numFmtId="0" fontId="26" fillId="2" borderId="11" applyNumberFormat="0" applyProtection="0">
      <alignment horizontal="left" vertical="center" indent="1"/>
    </xf>
    <xf numFmtId="0" fontId="26" fillId="2" borderId="11" applyNumberFormat="0" applyProtection="0">
      <alignment horizontal="left" vertical="center" indent="1"/>
    </xf>
    <xf numFmtId="0" fontId="26" fillId="50" borderId="11" applyNumberFormat="0" applyProtection="0">
      <alignment horizontal="left" vertical="center" indent="1"/>
    </xf>
    <xf numFmtId="0" fontId="26" fillId="50" borderId="11" applyNumberFormat="0" applyProtection="0">
      <alignment horizontal="left" vertical="center" indent="1"/>
    </xf>
    <xf numFmtId="0" fontId="26" fillId="50" borderId="11" applyNumberFormat="0" applyProtection="0">
      <alignment horizontal="left" vertical="center" indent="1"/>
    </xf>
    <xf numFmtId="0" fontId="26" fillId="50" borderId="11" applyNumberFormat="0" applyProtection="0">
      <alignment horizontal="left" vertical="center" indent="1"/>
    </xf>
    <xf numFmtId="0" fontId="3" fillId="0" borderId="0"/>
    <xf numFmtId="4" fontId="33" fillId="62" borderId="11" applyNumberFormat="0" applyProtection="0">
      <alignment vertical="center"/>
    </xf>
    <xf numFmtId="4" fontId="33" fillId="62" borderId="11" applyNumberFormat="0" applyProtection="0">
      <alignment vertical="center"/>
    </xf>
    <xf numFmtId="4" fontId="34" fillId="62" borderId="11" applyNumberFormat="0" applyProtection="0">
      <alignment vertical="center"/>
    </xf>
    <xf numFmtId="4" fontId="34" fillId="62" borderId="11" applyNumberFormat="0" applyProtection="0">
      <alignment vertical="center"/>
    </xf>
    <xf numFmtId="4" fontId="33" fillId="62" borderId="11" applyNumberFormat="0" applyProtection="0">
      <alignment horizontal="left" vertical="center" indent="1"/>
    </xf>
    <xf numFmtId="4" fontId="33" fillId="62" borderId="11" applyNumberFormat="0" applyProtection="0">
      <alignment horizontal="left" vertical="center" indent="1"/>
    </xf>
    <xf numFmtId="4" fontId="33" fillId="62" borderId="11" applyNumberFormat="0" applyProtection="0">
      <alignment horizontal="left" vertical="center" indent="1"/>
    </xf>
    <xf numFmtId="4" fontId="33" fillId="62" borderId="11" applyNumberFormat="0" applyProtection="0">
      <alignment horizontal="left" vertical="center" indent="1"/>
    </xf>
    <xf numFmtId="4" fontId="33" fillId="59" borderId="11" applyNumberFormat="0" applyProtection="0">
      <alignment horizontal="right" vertical="center"/>
    </xf>
    <xf numFmtId="4" fontId="33" fillId="59" borderId="11" applyNumberFormat="0" applyProtection="0">
      <alignment horizontal="right" vertical="center"/>
    </xf>
    <xf numFmtId="4" fontId="34" fillId="59" borderId="11" applyNumberFormat="0" applyProtection="0">
      <alignment horizontal="right" vertical="center"/>
    </xf>
    <xf numFmtId="4" fontId="34" fillId="59" borderId="11" applyNumberFormat="0" applyProtection="0">
      <alignment horizontal="right" vertical="center"/>
    </xf>
    <xf numFmtId="0" fontId="26" fillId="50" borderId="11" applyNumberFormat="0" applyProtection="0">
      <alignment horizontal="left" vertical="center" indent="1"/>
    </xf>
    <xf numFmtId="0" fontId="26" fillId="50" borderId="11" applyNumberFormat="0" applyProtection="0">
      <alignment horizontal="left" vertical="center" indent="1"/>
    </xf>
    <xf numFmtId="0" fontId="26" fillId="50" borderId="11" applyNumberFormat="0" applyProtection="0">
      <alignment horizontal="left" vertical="center" indent="1"/>
    </xf>
    <xf numFmtId="0" fontId="26" fillId="50" borderId="11" applyNumberFormat="0" applyProtection="0">
      <alignment horizontal="left" vertical="center" indent="1"/>
    </xf>
    <xf numFmtId="0" fontId="38" fillId="0" borderId="0"/>
    <xf numFmtId="4" fontId="39" fillId="59" borderId="11" applyNumberFormat="0" applyProtection="0">
      <alignment horizontal="right" vertical="center"/>
    </xf>
    <xf numFmtId="4" fontId="39" fillId="59" borderId="11" applyNumberFormat="0" applyProtection="0">
      <alignment horizontal="right" vertical="center"/>
    </xf>
    <xf numFmtId="0" fontId="82" fillId="63" borderId="0"/>
    <xf numFmtId="49" fontId="83" fillId="63" borderId="0"/>
    <xf numFmtId="49" fontId="84" fillId="63" borderId="13"/>
    <xf numFmtId="49" fontId="84" fillId="63" borderId="0"/>
    <xf numFmtId="0" fontId="82" fillId="64" borderId="13">
      <protection locked="0"/>
    </xf>
    <xf numFmtId="0" fontId="82" fillId="63" borderId="0"/>
    <xf numFmtId="0" fontId="84" fillId="65" borderId="0"/>
    <xf numFmtId="0" fontId="84" fillId="42" borderId="0"/>
    <xf numFmtId="0" fontId="84" fillId="53" borderId="0"/>
    <xf numFmtId="0" fontId="85" fillId="0" borderId="0" applyNumberFormat="0" applyFill="0" applyBorder="0" applyAlignment="0" applyProtection="0"/>
    <xf numFmtId="192" fontId="26" fillId="34" borderId="4">
      <alignment vertical="center"/>
    </xf>
    <xf numFmtId="0" fontId="26" fillId="66" borderId="0"/>
    <xf numFmtId="188" fontId="26" fillId="64" borderId="14" applyNumberFormat="0" applyFont="0" applyAlignment="0">
      <alignment horizontal="left"/>
    </xf>
    <xf numFmtId="174" fontId="40" fillId="67" borderId="0">
      <alignment horizontal="right" vertical="top"/>
    </xf>
    <xf numFmtId="0" fontId="91" fillId="0" borderId="0" applyNumberFormat="0" applyFill="0" applyBorder="0" applyAlignment="0" applyProtection="0"/>
    <xf numFmtId="49" fontId="23" fillId="61" borderId="15" applyNumberFormat="0">
      <alignment horizontal="center" vertical="center"/>
    </xf>
    <xf numFmtId="0" fontId="51" fillId="0" borderId="16" applyNumberFormat="0" applyFont="0" applyFill="0" applyAlignment="0" applyProtection="0"/>
    <xf numFmtId="188" fontId="86" fillId="37" borderId="17">
      <alignment horizontal="center" vertical="center"/>
    </xf>
    <xf numFmtId="0" fontId="87" fillId="0" borderId="0" applyNumberFormat="0" applyFill="0" applyBorder="0" applyAlignment="0" applyProtection="0"/>
    <xf numFmtId="0" fontId="88" fillId="68" borderId="18">
      <alignment vertical="center"/>
      <protection locked="0"/>
    </xf>
    <xf numFmtId="193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88" fontId="26" fillId="69" borderId="4" applyNumberFormat="0" applyFill="0" applyBorder="0" applyProtection="0">
      <alignment vertical="center"/>
      <protection locked="0"/>
    </xf>
    <xf numFmtId="188" fontId="26" fillId="69" borderId="4" applyNumberFormat="0" applyFill="0" applyBorder="0" applyProtection="0">
      <alignment vertical="center"/>
      <protection locked="0"/>
    </xf>
    <xf numFmtId="175" fontId="42" fillId="0" borderId="3">
      <protection locked="0"/>
    </xf>
    <xf numFmtId="0" fontId="12" fillId="9" borderId="5" applyNumberFormat="0" applyAlignment="0" applyProtection="0"/>
    <xf numFmtId="0" fontId="12" fillId="9" borderId="5" applyNumberFormat="0" applyAlignment="0" applyProtection="0"/>
    <xf numFmtId="3" fontId="61" fillId="0" borderId="8" applyFill="0" applyBorder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24" fillId="0" borderId="0" applyBorder="0">
      <alignment horizontal="center" vertical="center" wrapText="1"/>
    </xf>
    <xf numFmtId="0" fontId="8" fillId="0" borderId="19" applyBorder="0">
      <alignment horizontal="center" vertical="center" wrapText="1"/>
    </xf>
    <xf numFmtId="175" fontId="43" fillId="38" borderId="3"/>
    <xf numFmtId="4" fontId="2" fillId="49" borderId="4" applyBorder="0">
      <alignment horizontal="right"/>
    </xf>
    <xf numFmtId="4" fontId="2" fillId="49" borderId="4" applyBorder="0">
      <alignment horizontal="right"/>
    </xf>
    <xf numFmtId="49" fontId="57" fillId="0" borderId="0" applyBorder="0">
      <alignment vertical="center"/>
    </xf>
    <xf numFmtId="0" fontId="89" fillId="0" borderId="0">
      <alignment horizontal="left"/>
    </xf>
    <xf numFmtId="0" fontId="90" fillId="2" borderId="0"/>
    <xf numFmtId="3" fontId="43" fillId="0" borderId="4" applyBorder="0">
      <alignment vertical="center"/>
    </xf>
    <xf numFmtId="3" fontId="43" fillId="0" borderId="4" applyBorder="0">
      <alignment vertical="center"/>
    </xf>
    <xf numFmtId="3" fontId="43" fillId="0" borderId="4" applyBorder="0">
      <alignment vertical="center"/>
    </xf>
    <xf numFmtId="3" fontId="43" fillId="0" borderId="4" applyBorder="0">
      <alignment vertical="center"/>
    </xf>
    <xf numFmtId="3" fontId="43" fillId="0" borderId="4" applyBorder="0">
      <alignment vertical="center"/>
    </xf>
    <xf numFmtId="3" fontId="43" fillId="0" borderId="4" applyBorder="0">
      <alignment vertical="center"/>
    </xf>
    <xf numFmtId="0" fontId="44" fillId="0" borderId="0">
      <alignment horizontal="center" vertical="top" wrapText="1"/>
    </xf>
    <xf numFmtId="0" fontId="45" fillId="0" borderId="0">
      <alignment horizontal="center" vertical="center" wrapText="1"/>
    </xf>
    <xf numFmtId="0" fontId="45" fillId="0" borderId="0">
      <alignment horizontal="centerContinuous" vertical="center" wrapText="1"/>
    </xf>
    <xf numFmtId="0" fontId="7" fillId="3" borderId="0" applyFill="0">
      <alignment wrapText="1"/>
    </xf>
    <xf numFmtId="0" fontId="7" fillId="3" borderId="0" applyFill="0">
      <alignment wrapText="1"/>
    </xf>
    <xf numFmtId="0" fontId="7" fillId="3" borderId="0" applyFill="0">
      <alignment wrapText="1"/>
    </xf>
    <xf numFmtId="0" fontId="7" fillId="3" borderId="0" applyFill="0">
      <alignment wrapText="1"/>
    </xf>
    <xf numFmtId="49" fontId="2" fillId="0" borderId="0" applyBorder="0">
      <alignment vertical="top"/>
    </xf>
    <xf numFmtId="0" fontId="20" fillId="0" borderId="0"/>
    <xf numFmtId="0" fontId="62" fillId="0" borderId="0"/>
    <xf numFmtId="0" fontId="25" fillId="42" borderId="0" applyNumberFormat="0" applyBorder="0" applyAlignment="0">
      <alignment horizontal="left" vertical="center"/>
    </xf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49" fontId="2" fillId="42" borderId="0" applyBorder="0">
      <alignment vertical="top"/>
    </xf>
    <xf numFmtId="0" fontId="20" fillId="0" borderId="0"/>
    <xf numFmtId="49" fontId="2" fillId="0" borderId="0" applyBorder="0">
      <alignment vertical="top"/>
    </xf>
    <xf numFmtId="0" fontId="3" fillId="0" borderId="0"/>
    <xf numFmtId="0" fontId="3" fillId="0" borderId="0"/>
    <xf numFmtId="0" fontId="26" fillId="0" borderId="0"/>
    <xf numFmtId="0" fontId="26" fillId="0" borderId="0"/>
    <xf numFmtId="0" fontId="3" fillId="0" borderId="0"/>
    <xf numFmtId="0" fontId="26" fillId="0" borderId="0"/>
    <xf numFmtId="49" fontId="2" fillId="0" borderId="0" applyBorder="0">
      <alignment vertical="top"/>
    </xf>
    <xf numFmtId="181" fontId="21" fillId="0" borderId="0">
      <alignment vertical="top"/>
    </xf>
    <xf numFmtId="0" fontId="26" fillId="0" borderId="0"/>
    <xf numFmtId="0" fontId="1" fillId="0" borderId="0"/>
    <xf numFmtId="0" fontId="3" fillId="0" borderId="0" applyFont="0" applyFill="0" applyBorder="0" applyProtection="0">
      <alignment horizontal="center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173" fontId="58" fillId="49" borderId="20" applyNumberFormat="0" applyBorder="0" applyAlignment="0">
      <alignment vertical="center"/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60" fillId="0" borderId="4" applyBorder="0">
      <alignment vertical="center"/>
    </xf>
    <xf numFmtId="0" fontId="4" fillId="0" borderId="0"/>
    <xf numFmtId="174" fontId="21" fillId="0" borderId="0">
      <alignment vertical="top"/>
    </xf>
    <xf numFmtId="0" fontId="22" fillId="0" borderId="0"/>
    <xf numFmtId="174" fontId="21" fillId="0" borderId="0">
      <alignment vertical="top"/>
    </xf>
    <xf numFmtId="3" fontId="59" fillId="0" borderId="0"/>
    <xf numFmtId="49" fontId="42" fillId="0" borderId="4">
      <alignment vertical="center" wrapText="1"/>
    </xf>
    <xf numFmtId="49" fontId="42" fillId="0" borderId="4">
      <alignment vertical="center" wrapText="1"/>
    </xf>
    <xf numFmtId="49" fontId="7" fillId="0" borderId="0">
      <alignment horizontal="center"/>
    </xf>
    <xf numFmtId="49" fontId="7" fillId="0" borderId="0">
      <alignment horizontal="center"/>
    </xf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3" fontId="60" fillId="0" borderId="4" applyBorder="0">
      <alignment vertical="center"/>
    </xf>
    <xf numFmtId="3" fontId="60" fillId="0" borderId="4" applyBorder="0">
      <alignment vertical="center"/>
    </xf>
    <xf numFmtId="4" fontId="2" fillId="3" borderId="0" applyFont="0" applyBorder="0">
      <alignment horizontal="right"/>
    </xf>
    <xf numFmtId="4" fontId="2" fillId="70" borderId="21" applyBorder="0">
      <alignment horizontal="right"/>
    </xf>
    <xf numFmtId="4" fontId="2" fillId="70" borderId="21" applyBorder="0">
      <alignment horizontal="right"/>
    </xf>
    <xf numFmtId="4" fontId="2" fillId="3" borderId="21" applyBorder="0">
      <alignment horizontal="right"/>
    </xf>
    <xf numFmtId="4" fontId="2" fillId="3" borderId="4" applyFont="0" applyBorder="0">
      <alignment horizontal="right"/>
    </xf>
    <xf numFmtId="4" fontId="2" fillId="3" borderId="4" applyFont="0" applyBorder="0">
      <alignment horizontal="right"/>
    </xf>
    <xf numFmtId="4" fontId="2" fillId="3" borderId="4" applyFont="0" applyBorder="0">
      <alignment horizontal="right"/>
    </xf>
    <xf numFmtId="4" fontId="2" fillId="3" borderId="4" applyFont="0" applyBorder="0">
      <alignment horizontal="right"/>
    </xf>
    <xf numFmtId="4" fontId="2" fillId="3" borderId="4" applyFont="0" applyBorder="0">
      <alignment horizontal="right"/>
    </xf>
    <xf numFmtId="169" fontId="3" fillId="0" borderId="4" applyFont="0" applyFill="0" applyBorder="0" applyProtection="0">
      <alignment horizontal="center" vertical="center"/>
    </xf>
    <xf numFmtId="169" fontId="3" fillId="0" borderId="4" applyFont="0" applyFill="0" applyBorder="0" applyProtection="0">
      <alignment horizontal="center" vertical="center"/>
    </xf>
    <xf numFmtId="3" fontId="42" fillId="0" borderId="4" applyBorder="0">
      <alignment vertical="center"/>
    </xf>
    <xf numFmtId="3" fontId="42" fillId="0" borderId="4" applyBorder="0">
      <alignment vertical="center"/>
    </xf>
    <xf numFmtId="3" fontId="42" fillId="0" borderId="4" applyBorder="0">
      <alignment vertical="center"/>
    </xf>
    <xf numFmtId="3" fontId="42" fillId="0" borderId="4" applyBorder="0">
      <alignment vertical="center"/>
    </xf>
    <xf numFmtId="164" fontId="48" fillId="0" borderId="0">
      <protection locked="0"/>
    </xf>
    <xf numFmtId="0" fontId="42" fillId="0" borderId="4" applyBorder="0">
      <alignment horizontal="center" vertical="center" wrapText="1"/>
    </xf>
    <xf numFmtId="0" fontId="42" fillId="0" borderId="4" applyBorder="0">
      <alignment horizontal="center" vertical="center" wrapText="1"/>
    </xf>
    <xf numFmtId="0" fontId="42" fillId="0" borderId="4" applyBorder="0">
      <alignment horizontal="center" vertical="center" wrapText="1"/>
    </xf>
    <xf numFmtId="0" fontId="42" fillId="0" borderId="4" applyBorder="0">
      <alignment horizontal="center" vertical="center" wrapText="1"/>
    </xf>
    <xf numFmtId="0" fontId="42" fillId="0" borderId="4" applyBorder="0">
      <alignment horizontal="center" vertical="center" wrapText="1"/>
    </xf>
    <xf numFmtId="0" fontId="42" fillId="0" borderId="4" applyBorder="0">
      <alignment horizontal="center" vertical="center" wrapText="1"/>
    </xf>
    <xf numFmtId="9" fontId="62" fillId="0" borderId="0" applyFont="0" applyFill="0" applyBorder="0" applyAlignment="0" applyProtection="0"/>
  </cellStyleXfs>
  <cellXfs count="53">
    <xf numFmtId="0" fontId="0" fillId="0" borderId="0" xfId="0"/>
    <xf numFmtId="4" fontId="8" fillId="0" borderId="4" xfId="1" applyNumberFormat="1" applyFont="1" applyFill="1" applyBorder="1" applyAlignment="1" applyProtection="1">
      <alignment horizontal="left" vertical="center"/>
    </xf>
    <xf numFmtId="49" fontId="8" fillId="0" borderId="4" xfId="1" applyFont="1" applyFill="1" applyBorder="1" applyAlignment="1" applyProtection="1">
      <alignment horizontal="left" vertical="center"/>
    </xf>
    <xf numFmtId="4" fontId="8" fillId="49" borderId="4" xfId="296" applyNumberFormat="1" applyFont="1" applyFill="1" applyBorder="1" applyAlignment="1" applyProtection="1">
      <alignment horizontal="right" vertical="center"/>
      <protection locked="0"/>
    </xf>
    <xf numFmtId="4" fontId="8" fillId="3" borderId="4" xfId="1" applyNumberFormat="1" applyFont="1" applyFill="1" applyBorder="1" applyAlignment="1" applyProtection="1">
      <alignment horizontal="right" vertical="center"/>
    </xf>
    <xf numFmtId="49" fontId="8" fillId="0" borderId="4" xfId="1" applyFont="1" applyBorder="1" applyAlignment="1" applyProtection="1">
      <alignment vertical="center"/>
    </xf>
    <xf numFmtId="49" fontId="2" fillId="0" borderId="4" xfId="1" applyFont="1" applyBorder="1" applyAlignment="1" applyProtection="1">
      <alignment vertical="center"/>
    </xf>
    <xf numFmtId="4" fontId="2" fillId="49" borderId="4" xfId="296" applyNumberFormat="1" applyFont="1" applyFill="1" applyBorder="1" applyAlignment="1" applyProtection="1">
      <alignment horizontal="right" vertical="center"/>
      <protection locked="0"/>
    </xf>
    <xf numFmtId="4" fontId="2" fillId="3" borderId="4" xfId="1" applyNumberFormat="1" applyFont="1" applyFill="1" applyBorder="1" applyAlignment="1" applyProtection="1">
      <alignment horizontal="right" vertical="center"/>
    </xf>
    <xf numFmtId="49" fontId="2" fillId="0" borderId="4" xfId="1" applyFont="1" applyBorder="1" applyAlignment="1" applyProtection="1">
      <alignment horizontal="center" vertical="center" wrapText="1"/>
    </xf>
    <xf numFmtId="195" fontId="0" fillId="0" borderId="0" xfId="0" applyNumberFormat="1"/>
    <xf numFmtId="0" fontId="62" fillId="71" borderId="4" xfId="298" applyFont="1" applyFill="1" applyBorder="1" applyAlignment="1">
      <alignment horizontal="center" vertical="center" wrapText="1"/>
    </xf>
    <xf numFmtId="0" fontId="62" fillId="71" borderId="4" xfId="298" applyFont="1" applyFill="1" applyBorder="1" applyAlignment="1">
      <alignment horizontal="center"/>
    </xf>
    <xf numFmtId="0" fontId="62" fillId="71" borderId="4" xfId="298" applyFont="1" applyFill="1" applyBorder="1" applyAlignment="1">
      <alignment horizontal="center" wrapText="1"/>
    </xf>
    <xf numFmtId="49" fontId="13" fillId="71" borderId="4" xfId="1" applyFont="1" applyFill="1" applyBorder="1" applyAlignment="1" applyProtection="1">
      <alignment vertical="center"/>
    </xf>
    <xf numFmtId="49" fontId="15" fillId="71" borderId="4" xfId="1" applyFont="1" applyFill="1" applyBorder="1" applyAlignment="1" applyProtection="1">
      <alignment vertical="center"/>
    </xf>
    <xf numFmtId="0" fontId="15" fillId="71" borderId="4" xfId="1" applyNumberFormat="1" applyFont="1" applyFill="1" applyBorder="1" applyAlignment="1" applyProtection="1">
      <alignment vertical="center"/>
    </xf>
    <xf numFmtId="49" fontId="8" fillId="0" borderId="4" xfId="296" applyFont="1" applyBorder="1" applyAlignment="1" applyProtection="1">
      <alignment vertical="center"/>
    </xf>
    <xf numFmtId="4" fontId="8" fillId="3" borderId="4" xfId="296" applyNumberFormat="1" applyFont="1" applyFill="1" applyBorder="1" applyAlignment="1" applyProtection="1">
      <alignment horizontal="right" vertical="center"/>
    </xf>
    <xf numFmtId="49" fontId="8" fillId="0" borderId="4" xfId="296" applyFont="1" applyFill="1" applyBorder="1" applyAlignment="1" applyProtection="1">
      <alignment horizontal="left" vertical="center"/>
    </xf>
    <xf numFmtId="49" fontId="2" fillId="0" borderId="4" xfId="296" applyFont="1" applyBorder="1" applyAlignment="1" applyProtection="1">
      <alignment vertical="center" wrapText="1"/>
    </xf>
    <xf numFmtId="49" fontId="2" fillId="0" borderId="4" xfId="296" applyFont="1" applyBorder="1" applyAlignment="1" applyProtection="1">
      <alignment horizontal="center" vertical="center"/>
    </xf>
    <xf numFmtId="17" fontId="2" fillId="0" borderId="4" xfId="296" quotePrefix="1" applyNumberFormat="1" applyFont="1" applyBorder="1" applyAlignment="1" applyProtection="1">
      <alignment vertical="center"/>
    </xf>
    <xf numFmtId="49" fontId="2" fillId="0" borderId="4" xfId="296" applyFont="1" applyBorder="1" applyAlignment="1" applyProtection="1">
      <alignment vertical="center"/>
    </xf>
    <xf numFmtId="49" fontId="2" fillId="0" borderId="4" xfId="296" applyFont="1" applyFill="1" applyBorder="1" applyAlignment="1" applyProtection="1">
      <alignment vertical="center"/>
    </xf>
    <xf numFmtId="1" fontId="2" fillId="0" borderId="4" xfId="296" applyNumberFormat="1" applyFont="1" applyFill="1" applyBorder="1" applyAlignment="1" applyProtection="1">
      <alignment horizontal="left" vertical="center"/>
    </xf>
    <xf numFmtId="4" fontId="2" fillId="3" borderId="4" xfId="296" applyNumberFormat="1" applyFont="1" applyFill="1" applyBorder="1" applyAlignment="1" applyProtection="1">
      <alignment horizontal="right" vertical="center"/>
    </xf>
    <xf numFmtId="2" fontId="2" fillId="0" borderId="4" xfId="296" applyNumberFormat="1" applyFont="1" applyFill="1" applyBorder="1" applyAlignment="1" applyProtection="1">
      <alignment horizontal="left" vertical="center"/>
    </xf>
    <xf numFmtId="49" fontId="2" fillId="0" borderId="4" xfId="296" applyFont="1" applyBorder="1" applyAlignment="1" applyProtection="1">
      <alignment horizontal="center" vertical="center" wrapText="1"/>
    </xf>
    <xf numFmtId="4" fontId="8" fillId="3" borderId="22" xfId="296" applyNumberFormat="1" applyFont="1" applyFill="1" applyBorder="1" applyAlignment="1" applyProtection="1">
      <alignment horizontal="right" vertical="center"/>
    </xf>
    <xf numFmtId="4" fontId="8" fillId="3" borderId="23" xfId="296" applyNumberFormat="1" applyFont="1" applyFill="1" applyBorder="1" applyAlignment="1" applyProtection="1">
      <alignment horizontal="right" vertical="center"/>
    </xf>
    <xf numFmtId="4" fontId="8" fillId="72" borderId="4" xfId="296" applyNumberFormat="1" applyFont="1" applyFill="1" applyBorder="1" applyAlignment="1" applyProtection="1">
      <alignment horizontal="right" vertical="center"/>
      <protection locked="0"/>
    </xf>
    <xf numFmtId="196" fontId="0" fillId="0" borderId="0" xfId="0" applyNumberFormat="1"/>
    <xf numFmtId="4" fontId="62" fillId="72" borderId="4" xfId="298" applyNumberFormat="1" applyFont="1" applyFill="1" applyBorder="1" applyAlignment="1" applyProtection="1">
      <alignment horizontal="center" vertical="center" wrapText="1"/>
      <protection locked="0"/>
    </xf>
    <xf numFmtId="4" fontId="62" fillId="72" borderId="22" xfId="298" applyNumberFormat="1" applyFont="1" applyFill="1" applyBorder="1" applyAlignment="1" applyProtection="1">
      <alignment horizontal="center" vertical="center" wrapText="1"/>
      <protection locked="0"/>
    </xf>
    <xf numFmtId="4" fontId="92" fillId="72" borderId="4" xfId="298" applyNumberFormat="1" applyFont="1" applyFill="1" applyBorder="1" applyAlignment="1" applyProtection="1">
      <alignment horizontal="center" vertical="center" wrapText="1"/>
      <protection locked="0"/>
    </xf>
    <xf numFmtId="49" fontId="9" fillId="0" borderId="4" xfId="1" applyFont="1" applyBorder="1" applyAlignment="1" applyProtection="1">
      <alignment horizontal="center" vertical="center" wrapText="1"/>
    </xf>
    <xf numFmtId="49" fontId="2" fillId="0" borderId="4" xfId="1" applyFont="1" applyBorder="1" applyAlignment="1" applyProtection="1">
      <alignment horizontal="center" vertical="center" wrapText="1"/>
    </xf>
    <xf numFmtId="0" fontId="93" fillId="0" borderId="24" xfId="0" applyFont="1" applyBorder="1" applyAlignment="1">
      <alignment horizontal="center" wrapText="1"/>
    </xf>
    <xf numFmtId="49" fontId="2" fillId="0" borderId="4" xfId="1" applyNumberFormat="1" applyFill="1" applyBorder="1" applyAlignment="1" applyProtection="1">
      <alignment horizontal="center" vertical="center" wrapText="1"/>
    </xf>
    <xf numFmtId="49" fontId="2" fillId="0" borderId="4" xfId="1" applyNumberFormat="1" applyFont="1" applyFill="1" applyBorder="1" applyAlignment="1" applyProtection="1">
      <alignment horizontal="center" vertical="center" wrapText="1"/>
    </xf>
    <xf numFmtId="49" fontId="2" fillId="0" borderId="4" xfId="1" applyFont="1" applyBorder="1" applyAlignment="1" applyProtection="1">
      <alignment vertical="center"/>
    </xf>
    <xf numFmtId="49" fontId="2" fillId="0" borderId="4" xfId="1" applyFont="1" applyFill="1" applyBorder="1" applyAlignment="1" applyProtection="1">
      <alignment vertical="center"/>
    </xf>
    <xf numFmtId="0" fontId="8" fillId="0" borderId="4" xfId="1" applyNumberFormat="1" applyFont="1" applyBorder="1" applyAlignment="1" applyProtection="1">
      <alignment horizontal="center" vertical="center"/>
    </xf>
    <xf numFmtId="49" fontId="2" fillId="0" borderId="4" xfId="1" applyFont="1" applyBorder="1" applyAlignment="1" applyProtection="1">
      <alignment horizontal="left" vertical="center"/>
    </xf>
    <xf numFmtId="49" fontId="2" fillId="0" borderId="4" xfId="296" applyNumberFormat="1" applyBorder="1" applyAlignment="1" applyProtection="1">
      <alignment horizontal="center" vertical="center" wrapText="1"/>
    </xf>
    <xf numFmtId="49" fontId="2" fillId="0" borderId="4" xfId="296" applyNumberFormat="1" applyFont="1" applyBorder="1" applyAlignment="1" applyProtection="1">
      <alignment horizontal="center" vertical="center" wrapText="1"/>
    </xf>
    <xf numFmtId="49" fontId="2" fillId="0" borderId="4" xfId="296" applyFont="1" applyBorder="1" applyAlignment="1" applyProtection="1">
      <alignment horizontal="center" vertical="center"/>
    </xf>
    <xf numFmtId="49" fontId="2" fillId="0" borderId="4" xfId="296" applyFont="1" applyBorder="1" applyAlignment="1" applyProtection="1">
      <alignment vertical="center" wrapText="1"/>
    </xf>
    <xf numFmtId="49" fontId="2" fillId="0" borderId="4" xfId="296" applyFont="1" applyBorder="1" applyAlignment="1" applyProtection="1">
      <alignment horizontal="left" vertical="center" wrapText="1"/>
    </xf>
    <xf numFmtId="49" fontId="2" fillId="0" borderId="4" xfId="296" applyFont="1" applyBorder="1" applyAlignment="1" applyProtection="1">
      <alignment horizontal="center" vertical="center" wrapText="1"/>
    </xf>
    <xf numFmtId="0" fontId="93" fillId="0" borderId="0" xfId="0" applyFont="1" applyBorder="1" applyAlignment="1">
      <alignment horizontal="center" wrapText="1"/>
    </xf>
    <xf numFmtId="49" fontId="8" fillId="0" borderId="4" xfId="296" applyFont="1" applyBorder="1" applyAlignment="1" applyProtection="1">
      <alignment horizontal="center" vertical="center"/>
    </xf>
  </cellXfs>
  <cellStyles count="397">
    <cellStyle name=" 1" xfId="2"/>
    <cellStyle name=" 1 2" xfId="3"/>
    <cellStyle name=" 1_Stage1" xfId="4"/>
    <cellStyle name="%" xfId="5"/>
    <cellStyle name="%_Inputs" xfId="6"/>
    <cellStyle name="%_Inputs (const)" xfId="7"/>
    <cellStyle name="%_Inputs Co" xfId="8"/>
    <cellStyle name="_Model_RAB Мой" xfId="9"/>
    <cellStyle name="_Model_RAB Мой_PR.PROG.WARM.NOTCOMBI.2012.2.16_v1.4(04.04.11) " xfId="10"/>
    <cellStyle name="_Model_RAB Мой_Книга2_PR.PROG.WARM.NOTCOMBI.2012.2.16_v1.4(04.04.11) " xfId="11"/>
    <cellStyle name="_Model_RAB_MRSK_svod" xfId="12"/>
    <cellStyle name="_Model_RAB_MRSK_svod_PR.PROG.WARM.NOTCOMBI.2012.2.16_v1.4(04.04.11) " xfId="13"/>
    <cellStyle name="_Model_RAB_MRSK_svod_Книга2_PR.PROG.WARM.NOTCOMBI.2012.2.16_v1.4(04.04.11) " xfId="14"/>
    <cellStyle name="_выручка по присоединениям2" xfId="15"/>
    <cellStyle name="_Исходные данные для модели" xfId="16"/>
    <cellStyle name="_МОДЕЛЬ_1 (2)" xfId="17"/>
    <cellStyle name="_МОДЕЛЬ_1 (2)_PR.PROG.WARM.NOTCOMBI.2012.2.16_v1.4(04.04.11) " xfId="18"/>
    <cellStyle name="_МОДЕЛЬ_1 (2)_Книга2_PR.PROG.WARM.NOTCOMBI.2012.2.16_v1.4(04.04.11) " xfId="19"/>
    <cellStyle name="_НВВ 2009 постатейно свод по филиалам_09_02_09" xfId="20"/>
    <cellStyle name="_НВВ 2009 постатейно свод по филиалам_для Валентина" xfId="21"/>
    <cellStyle name="_Омск" xfId="22"/>
    <cellStyle name="_пр 5 тариф RAB" xfId="23"/>
    <cellStyle name="_пр 5 тариф RAB_PR.PROG.WARM.NOTCOMBI.2012.2.16_v1.4(04.04.11) " xfId="24"/>
    <cellStyle name="_пр 5 тариф RAB_Книга2_PR.PROG.WARM.NOTCOMBI.2012.2.16_v1.4(04.04.11) " xfId="25"/>
    <cellStyle name="_Предожение _ДБП_2009 г ( согласованные БП)  (2)" xfId="26"/>
    <cellStyle name="_Приложение МТС-3-КС" xfId="27"/>
    <cellStyle name="_Приложение-МТС--2-1" xfId="28"/>
    <cellStyle name="_Расчет RAB_22072008" xfId="29"/>
    <cellStyle name="_Расчет RAB_22072008_PR.PROG.WARM.NOTCOMBI.2012.2.16_v1.4(04.04.11) " xfId="30"/>
    <cellStyle name="_Расчет RAB_22072008_Книга2_PR.PROG.WARM.NOTCOMBI.2012.2.16_v1.4(04.04.11) " xfId="31"/>
    <cellStyle name="_Расчет RAB_Лен и МОЭСК_с 2010 года_14.04.2009_со сглаж_version 3.0_без ФСК" xfId="32"/>
    <cellStyle name="_Расчет RAB_Лен и МОЭСК_с 2010 года_14.04.2009_со сглаж_version 3.0_без ФСК_PR.PROG.WARM.NOTCOMBI.2012.2.16_v1.4(04.04.11) " xfId="33"/>
    <cellStyle name="_Расчет RAB_Лен и МОЭСК_с 2010 года_14.04.2009_со сглаж_version 3.0_без ФСК_Книга2_PR.PROG.WARM.NOTCOMBI.2012.2.16_v1.4(04.04.11) " xfId="34"/>
    <cellStyle name="_Свод по ИПР (2)" xfId="35"/>
    <cellStyle name="_Смета по тарифам свод 07" xfId="36"/>
    <cellStyle name="_таблицы для расчетов28-04-08_2006-2009_прибыль корр_по ИА" xfId="37"/>
    <cellStyle name="_таблицы для расчетов28-04-08_2006-2009с ИА" xfId="38"/>
    <cellStyle name="_Форма 6  РТК.xls(отчет по Адр пр. ЛО)" xfId="39"/>
    <cellStyle name="_Формат разбивки по МРСК_РСК" xfId="40"/>
    <cellStyle name="_Формат_для Согласования" xfId="41"/>
    <cellStyle name="”ќђќ‘ћ‚›‰" xfId="42"/>
    <cellStyle name="”љ‘ђћ‚ђќќ›‰" xfId="43"/>
    <cellStyle name="„…ќ…†ќ›‰" xfId="44"/>
    <cellStyle name="‡ђѓћ‹ћ‚ћљ1" xfId="45"/>
    <cellStyle name="‡ђѓћ‹ћ‚ћљ2" xfId="46"/>
    <cellStyle name="’ћѓћ‚›‰" xfId="47"/>
    <cellStyle name="20% - Accent1" xfId="48"/>
    <cellStyle name="20% - Accent2" xfId="49"/>
    <cellStyle name="20% - Accent3" xfId="50"/>
    <cellStyle name="20% - Accent4" xfId="51"/>
    <cellStyle name="20% - Accent5" xfId="52"/>
    <cellStyle name="20% - Accent6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60% - Accent1" xfId="60"/>
    <cellStyle name="60% - Accent2" xfId="61"/>
    <cellStyle name="60% - Accent3" xfId="62"/>
    <cellStyle name="60% - Accent4" xfId="63"/>
    <cellStyle name="60% - Accent5" xfId="64"/>
    <cellStyle name="60% - Accent6" xfId="65"/>
    <cellStyle name="Accent1" xfId="66"/>
    <cellStyle name="Accent1 - 20%" xfId="67"/>
    <cellStyle name="Accent1 - 40%" xfId="68"/>
    <cellStyle name="Accent1 - 60%" xfId="69"/>
    <cellStyle name="Accent2" xfId="70"/>
    <cellStyle name="Accent2 - 20%" xfId="71"/>
    <cellStyle name="Accent2 - 40%" xfId="72"/>
    <cellStyle name="Accent2 - 60%" xfId="73"/>
    <cellStyle name="Accent3" xfId="74"/>
    <cellStyle name="Accent3 - 20%" xfId="75"/>
    <cellStyle name="Accent3 - 40%" xfId="76"/>
    <cellStyle name="Accent3 - 60%" xfId="77"/>
    <cellStyle name="Accent4" xfId="78"/>
    <cellStyle name="Accent4 - 20%" xfId="79"/>
    <cellStyle name="Accent4 - 40%" xfId="80"/>
    <cellStyle name="Accent4 - 60%" xfId="81"/>
    <cellStyle name="Accent5" xfId="82"/>
    <cellStyle name="Accent5 - 20%" xfId="83"/>
    <cellStyle name="Accent5 - 40%" xfId="84"/>
    <cellStyle name="Accent5 - 60%" xfId="85"/>
    <cellStyle name="Accent6" xfId="86"/>
    <cellStyle name="Accent6 - 20%" xfId="87"/>
    <cellStyle name="Accent6 - 40%" xfId="88"/>
    <cellStyle name="Accent6 - 60%" xfId="89"/>
    <cellStyle name="account" xfId="90"/>
    <cellStyle name="Accounting" xfId="91"/>
    <cellStyle name="Ăčďĺđńńűëęŕ" xfId="92"/>
    <cellStyle name="Áĺççŕůčňíűé" xfId="93"/>
    <cellStyle name="Äĺíĺćíűé [0]_(ňŕá 3č)" xfId="94"/>
    <cellStyle name="Äĺíĺćíűé_(ňŕá 3č)" xfId="95"/>
    <cellStyle name="Anna" xfId="96"/>
    <cellStyle name="AP_AR_UPS" xfId="97"/>
    <cellStyle name="BackGround_General" xfId="98"/>
    <cellStyle name="Bad" xfId="99"/>
    <cellStyle name="blank" xfId="100"/>
    <cellStyle name="Blue_Calculation" xfId="101"/>
    <cellStyle name="Calculation" xfId="102"/>
    <cellStyle name="Calculation 2" xfId="103"/>
    <cellStyle name="Cells 2" xfId="104"/>
    <cellStyle name="Check" xfId="105"/>
    <cellStyle name="Check 2" xfId="106"/>
    <cellStyle name="Check Cell" xfId="107"/>
    <cellStyle name="Comma [0]_laroux" xfId="108"/>
    <cellStyle name="Comma_laroux" xfId="109"/>
    <cellStyle name="Comma0" xfId="110"/>
    <cellStyle name="Çŕůčňíűé" xfId="111"/>
    <cellStyle name="Currency [0]" xfId="112"/>
    <cellStyle name="Currency [0] 2" xfId="113"/>
    <cellStyle name="Currency [0] 3" xfId="114"/>
    <cellStyle name="Currency [0] 4" xfId="115"/>
    <cellStyle name="Currency_laroux" xfId="116"/>
    <cellStyle name="Currency0" xfId="117"/>
    <cellStyle name="Currency2" xfId="118"/>
    <cellStyle name="date" xfId="119"/>
    <cellStyle name="Dates" xfId="120"/>
    <cellStyle name="Dezimal [0]_Compiling Utility Macros" xfId="121"/>
    <cellStyle name="Dezimal_Compiling Utility Macros" xfId="122"/>
    <cellStyle name="E-mail" xfId="123"/>
    <cellStyle name="Emphasis 1" xfId="124"/>
    <cellStyle name="Emphasis 2" xfId="125"/>
    <cellStyle name="Emphasis 3" xfId="126"/>
    <cellStyle name="Euro" xfId="127"/>
    <cellStyle name="Explanatory Text" xfId="128"/>
    <cellStyle name="Fixed" xfId="129"/>
    <cellStyle name="Followed Hyperlink" xfId="130"/>
    <cellStyle name="Footnotes" xfId="131"/>
    <cellStyle name="General_Ledger" xfId="132"/>
    <cellStyle name="Good" xfId="133"/>
    <cellStyle name="Header 3" xfId="134"/>
    <cellStyle name="Heading" xfId="135"/>
    <cellStyle name="Heading 1" xfId="136"/>
    <cellStyle name="Heading 2" xfId="137"/>
    <cellStyle name="Heading 3" xfId="138"/>
    <cellStyle name="Heading 3 2" xfId="139"/>
    <cellStyle name="Heading 4" xfId="140"/>
    <cellStyle name="Heading2" xfId="141"/>
    <cellStyle name="Hidden" xfId="142"/>
    <cellStyle name="Hidden 2" xfId="143"/>
    <cellStyle name="Hyperlink" xfId="144"/>
    <cellStyle name="Îáű÷íűé__FES" xfId="145"/>
    <cellStyle name="Îňęđűâŕâřŕ˙ń˙ ăčďĺđńńűëęŕ" xfId="146"/>
    <cellStyle name="Input" xfId="147"/>
    <cellStyle name="Inputs" xfId="148"/>
    <cellStyle name="Inputs (const)" xfId="149"/>
    <cellStyle name="Inputs Co" xfId="150"/>
    <cellStyle name="Just_Table" xfId="151"/>
    <cellStyle name="LeftTitle" xfId="152"/>
    <cellStyle name="Linked Cell" xfId="153"/>
    <cellStyle name="Neutral" xfId="154"/>
    <cellStyle name="No_Input" xfId="155"/>
    <cellStyle name="normal" xfId="156"/>
    <cellStyle name="Normal1" xfId="157"/>
    <cellStyle name="Normal2" xfId="158"/>
    <cellStyle name="Note" xfId="159"/>
    <cellStyle name="Ôčíŕíńîâűé [0]_(ňŕá 3č)" xfId="160"/>
    <cellStyle name="Ôčíŕíńîâűé_(ňŕá 3č)" xfId="161"/>
    <cellStyle name="Output" xfId="162"/>
    <cellStyle name="PageHeading" xfId="163"/>
    <cellStyle name="Percent1" xfId="164"/>
    <cellStyle name="Price_Body" xfId="165"/>
    <cellStyle name="QTitle" xfId="166"/>
    <cellStyle name="QTitle 2" xfId="167"/>
    <cellStyle name="range" xfId="168"/>
    <cellStyle name="SAPBEXaggData" xfId="169"/>
    <cellStyle name="SAPBEXaggData 2" xfId="170"/>
    <cellStyle name="SAPBEXaggDataEmph" xfId="171"/>
    <cellStyle name="SAPBEXaggDataEmph 2" xfId="172"/>
    <cellStyle name="SAPBEXaggItem" xfId="173"/>
    <cellStyle name="SAPBEXaggItem 2" xfId="174"/>
    <cellStyle name="SAPBEXaggItemX" xfId="175"/>
    <cellStyle name="SAPBEXaggItemX 2" xfId="176"/>
    <cellStyle name="SAPBEXchaText" xfId="177"/>
    <cellStyle name="SAPBEXchaText 2" xfId="178"/>
    <cellStyle name="SAPBEXexcBad7" xfId="179"/>
    <cellStyle name="SAPBEXexcBad7 2" xfId="180"/>
    <cellStyle name="SAPBEXexcBad8" xfId="181"/>
    <cellStyle name="SAPBEXexcBad8 2" xfId="182"/>
    <cellStyle name="SAPBEXexcBad9" xfId="183"/>
    <cellStyle name="SAPBEXexcBad9 2" xfId="184"/>
    <cellStyle name="SAPBEXexcCritical4" xfId="185"/>
    <cellStyle name="SAPBEXexcCritical4 2" xfId="186"/>
    <cellStyle name="SAPBEXexcCritical5" xfId="187"/>
    <cellStyle name="SAPBEXexcCritical5 2" xfId="188"/>
    <cellStyle name="SAPBEXexcCritical6" xfId="189"/>
    <cellStyle name="SAPBEXexcCritical6 2" xfId="190"/>
    <cellStyle name="SAPBEXexcGood1" xfId="191"/>
    <cellStyle name="SAPBEXexcGood1 2" xfId="192"/>
    <cellStyle name="SAPBEXexcGood2" xfId="193"/>
    <cellStyle name="SAPBEXexcGood2 2" xfId="194"/>
    <cellStyle name="SAPBEXexcGood3" xfId="195"/>
    <cellStyle name="SAPBEXexcGood3 2" xfId="196"/>
    <cellStyle name="SAPBEXfilterDrill" xfId="197"/>
    <cellStyle name="SAPBEXfilterDrill 2" xfId="198"/>
    <cellStyle name="SAPBEXfilterItem" xfId="199"/>
    <cellStyle name="SAPBEXfilterItem 2" xfId="200"/>
    <cellStyle name="SAPBEXfilterText" xfId="201"/>
    <cellStyle name="SAPBEXformats" xfId="202"/>
    <cellStyle name="SAPBEXformats 2" xfId="203"/>
    <cellStyle name="SAPBEXheaderItem" xfId="204"/>
    <cellStyle name="SAPBEXheaderItem 2" xfId="205"/>
    <cellStyle name="SAPBEXheaderText" xfId="206"/>
    <cellStyle name="SAPBEXheaderText 2" xfId="207"/>
    <cellStyle name="SAPBEXHLevel0" xfId="208"/>
    <cellStyle name="SAPBEXHLevel0 2" xfId="209"/>
    <cellStyle name="SAPBEXHLevel0X" xfId="210"/>
    <cellStyle name="SAPBEXHLevel0X 2" xfId="211"/>
    <cellStyle name="SAPBEXHLevel1" xfId="212"/>
    <cellStyle name="SAPBEXHLevel1 2" xfId="213"/>
    <cellStyle name="SAPBEXHLevel1X" xfId="214"/>
    <cellStyle name="SAPBEXHLevel1X 2" xfId="215"/>
    <cellStyle name="SAPBEXHLevel2" xfId="216"/>
    <cellStyle name="SAPBEXHLevel2 2" xfId="217"/>
    <cellStyle name="SAPBEXHLevel2X" xfId="218"/>
    <cellStyle name="SAPBEXHLevel2X 2" xfId="219"/>
    <cellStyle name="SAPBEXHLevel3" xfId="220"/>
    <cellStyle name="SAPBEXHLevel3 2" xfId="221"/>
    <cellStyle name="SAPBEXHLevel3X" xfId="222"/>
    <cellStyle name="SAPBEXHLevel3X 2" xfId="223"/>
    <cellStyle name="SAPBEXinputData" xfId="224"/>
    <cellStyle name="SAPBEXresData" xfId="225"/>
    <cellStyle name="SAPBEXresData 2" xfId="226"/>
    <cellStyle name="SAPBEXresDataEmph" xfId="227"/>
    <cellStyle name="SAPBEXresDataEmph 2" xfId="228"/>
    <cellStyle name="SAPBEXresItem" xfId="229"/>
    <cellStyle name="SAPBEXresItem 2" xfId="230"/>
    <cellStyle name="SAPBEXresItemX" xfId="231"/>
    <cellStyle name="SAPBEXresItemX 2" xfId="232"/>
    <cellStyle name="SAPBEXstdData" xfId="233"/>
    <cellStyle name="SAPBEXstdData 2" xfId="234"/>
    <cellStyle name="SAPBEXstdDataEmph" xfId="235"/>
    <cellStyle name="SAPBEXstdDataEmph 2" xfId="236"/>
    <cellStyle name="SAPBEXstdItem" xfId="237"/>
    <cellStyle name="SAPBEXstdItem 2" xfId="238"/>
    <cellStyle name="SAPBEXstdItemX" xfId="239"/>
    <cellStyle name="SAPBEXstdItemX 2" xfId="240"/>
    <cellStyle name="SAPBEXtitle" xfId="241"/>
    <cellStyle name="SAPBEXundefined" xfId="242"/>
    <cellStyle name="SAPBEXundefined 2" xfId="243"/>
    <cellStyle name="SEM-BPS-data" xfId="244"/>
    <cellStyle name="SEM-BPS-head" xfId="245"/>
    <cellStyle name="SEM-BPS-headdata" xfId="246"/>
    <cellStyle name="SEM-BPS-headkey" xfId="247"/>
    <cellStyle name="SEM-BPS-input-on" xfId="248"/>
    <cellStyle name="SEM-BPS-key" xfId="249"/>
    <cellStyle name="SEM-BPS-sub1" xfId="250"/>
    <cellStyle name="SEM-BPS-sub2" xfId="251"/>
    <cellStyle name="SEM-BPS-total" xfId="252"/>
    <cellStyle name="Sheet Title" xfId="253"/>
    <cellStyle name="Show_Sell" xfId="254"/>
    <cellStyle name="Standard_Anpassen der Amortisation" xfId="255"/>
    <cellStyle name="Table" xfId="256"/>
    <cellStyle name="Table Heading" xfId="257"/>
    <cellStyle name="Title" xfId="258"/>
    <cellStyle name="Title 4" xfId="259"/>
    <cellStyle name="Total" xfId="260"/>
    <cellStyle name="Validation" xfId="261"/>
    <cellStyle name="Warning Text" xfId="262"/>
    <cellStyle name="white" xfId="263"/>
    <cellStyle name="Wдhrung [0]_Compiling Utility Macros" xfId="264"/>
    <cellStyle name="Wдhrung_Compiling Utility Macros" xfId="265"/>
    <cellStyle name="YelNumbersCurr" xfId="266"/>
    <cellStyle name="YelNumbersCurr 2" xfId="267"/>
    <cellStyle name="Беззащитный" xfId="268"/>
    <cellStyle name="Ввод  2" xfId="270"/>
    <cellStyle name="Ввод  3" xfId="269"/>
    <cellStyle name="Внешняя сылка" xfId="271"/>
    <cellStyle name="Гиперссылка 2 2" xfId="272"/>
    <cellStyle name="Гиперссылка 4" xfId="273"/>
    <cellStyle name="Денежный 2" xfId="274"/>
    <cellStyle name="Заголовок" xfId="275"/>
    <cellStyle name="ЗаголовокСтолбца" xfId="276"/>
    <cellStyle name="Защитный" xfId="277"/>
    <cellStyle name="Значение" xfId="278"/>
    <cellStyle name="Значение 2" xfId="279"/>
    <cellStyle name="Зоголовок" xfId="280"/>
    <cellStyle name="зфпуруфвштп" xfId="281"/>
    <cellStyle name="Итого" xfId="283"/>
    <cellStyle name="Итого 2" xfId="284"/>
    <cellStyle name="Итого 2 2" xfId="285"/>
    <cellStyle name="Итого 3" xfId="286"/>
    <cellStyle name="Итого 3 2" xfId="287"/>
    <cellStyle name="Итого 4" xfId="288"/>
    <cellStyle name="йешеду" xfId="282"/>
    <cellStyle name="Мои наименования показателей" xfId="292"/>
    <cellStyle name="Мои наименования показателей 2" xfId="293"/>
    <cellStyle name="Мои наименования показателей 3" xfId="294"/>
    <cellStyle name="Мои наименования показателей 4" xfId="295"/>
    <cellStyle name="Мой заголовок" xfId="289"/>
    <cellStyle name="Мой заголовок листа" xfId="290"/>
    <cellStyle name="Мой заголовок листа 2" xfId="291"/>
    <cellStyle name="Обычный" xfId="0" builtinId="0"/>
    <cellStyle name="Обычный 10" xfId="296"/>
    <cellStyle name="Обычный 12 2" xfId="297"/>
    <cellStyle name="Обычный 18" xfId="298"/>
    <cellStyle name="Обычный 2" xfId="299"/>
    <cellStyle name="Обычный 2 10" xfId="300"/>
    <cellStyle name="Обычный 2 10 2" xfId="301"/>
    <cellStyle name="Обычный 2 10 2 2" xfId="302"/>
    <cellStyle name="Обычный 2 2" xfId="303"/>
    <cellStyle name="Обычный 2 2 2" xfId="304"/>
    <cellStyle name="Обычный 2 2 3" xfId="305"/>
    <cellStyle name="Обычный 2 3" xfId="306"/>
    <cellStyle name="Обычный 2 3 2" xfId="307"/>
    <cellStyle name="Обычный 2 4" xfId="308"/>
    <cellStyle name="Обычный 2 4 2" xfId="309"/>
    <cellStyle name="Обычный 2 5" xfId="310"/>
    <cellStyle name="Обычный 2 7" xfId="311"/>
    <cellStyle name="Обычный 2 7 2" xfId="312"/>
    <cellStyle name="Обычный 2 8" xfId="313"/>
    <cellStyle name="Обычный 2 8 2" xfId="314"/>
    <cellStyle name="Обычный 2 9" xfId="315"/>
    <cellStyle name="Обычный 2 9 2" xfId="316"/>
    <cellStyle name="Обычный 2_Свод РТ, ИТК" xfId="317"/>
    <cellStyle name="Обычный 3" xfId="318"/>
    <cellStyle name="Обычный 3 2" xfId="319"/>
    <cellStyle name="Обычный 3 2 2" xfId="320"/>
    <cellStyle name="Обычный 3 3" xfId="321"/>
    <cellStyle name="Обычный 3_ИТ бюджет 09 07 09 (2)" xfId="322"/>
    <cellStyle name="Обычный 4" xfId="323"/>
    <cellStyle name="Обычный 4 2" xfId="324"/>
    <cellStyle name="Обычный 4 3" xfId="325"/>
    <cellStyle name="Обычный 4_test_расчет тепловой энергии - для разработки 30 03 11" xfId="326"/>
    <cellStyle name="Обычный 5" xfId="327"/>
    <cellStyle name="Обычный 5 2" xfId="328"/>
    <cellStyle name="Обычный 6" xfId="329"/>
    <cellStyle name="Обычный 6 2" xfId="330"/>
    <cellStyle name="Обычный 7" xfId="331"/>
    <cellStyle name="Обычный 7 2" xfId="332"/>
    <cellStyle name="Обычный 8" xfId="333"/>
    <cellStyle name="Обычный 9" xfId="1"/>
    <cellStyle name="По центру с переносом" xfId="334"/>
    <cellStyle name="По ширине с переносом" xfId="335"/>
    <cellStyle name="Поле ввода" xfId="336"/>
    <cellStyle name="Процентный 2" xfId="338"/>
    <cellStyle name="Процентный 2 2" xfId="339"/>
    <cellStyle name="Процентный 2 3" xfId="340"/>
    <cellStyle name="Процентный 2 4" xfId="341"/>
    <cellStyle name="Процентный 2 5" xfId="396"/>
    <cellStyle name="Процентный 3" xfId="342"/>
    <cellStyle name="Процентный 3 2" xfId="343"/>
    <cellStyle name="Процентный 4" xfId="344"/>
    <cellStyle name="Процентный 4 2" xfId="345"/>
    <cellStyle name="Процентный 5" xfId="346"/>
    <cellStyle name="Процентный 6" xfId="337"/>
    <cellStyle name="Проценты_формула" xfId="347"/>
    <cellStyle name="Стиль 1" xfId="348"/>
    <cellStyle name="Стиль 1 2" xfId="349"/>
    <cellStyle name="Стиль 1 3" xfId="350"/>
    <cellStyle name="Стиль 1 4" xfId="351"/>
    <cellStyle name="ТЕКСТ" xfId="352"/>
    <cellStyle name="Текст 2" xfId="353"/>
    <cellStyle name="Текст 2 2" xfId="354"/>
    <cellStyle name="Текстовый" xfId="355"/>
    <cellStyle name="Текстовый 2" xfId="356"/>
    <cellStyle name="Тысячи [0]_22гк" xfId="357"/>
    <cellStyle name="Тысячи_22гк" xfId="358"/>
    <cellStyle name="Финансовый 2" xfId="360"/>
    <cellStyle name="Финансовый 2 10" xfId="361"/>
    <cellStyle name="Финансовый 2 2" xfId="362"/>
    <cellStyle name="Финансовый 2 3" xfId="363"/>
    <cellStyle name="Финансовый 2 4" xfId="364"/>
    <cellStyle name="Финансовый 3" xfId="365"/>
    <cellStyle name="Финансовый 3 2" xfId="366"/>
    <cellStyle name="Финансовый 4" xfId="367"/>
    <cellStyle name="Финансовый 4 2" xfId="368"/>
    <cellStyle name="Финансовый 5" xfId="369"/>
    <cellStyle name="Финансовый 6" xfId="359"/>
    <cellStyle name="Формула" xfId="370"/>
    <cellStyle name="Формула 2" xfId="371"/>
    <cellStyle name="Формула 3" xfId="372"/>
    <cellStyle name="Формула 3 2" xfId="373"/>
    <cellStyle name="Формула_5" xfId="374"/>
    <cellStyle name="ФормулаВБ" xfId="375"/>
    <cellStyle name="ФормулаВБ 2" xfId="376"/>
    <cellStyle name="ФормулаВБ_Мониторинг инвестиций" xfId="377"/>
    <cellStyle name="ФормулаНаКонтроль" xfId="378"/>
    <cellStyle name="ФормулаНаКонтроль 2" xfId="379"/>
    <cellStyle name="ФормулаНаКонтроль 2 2" xfId="380"/>
    <cellStyle name="ФормулаНаКонтроль 3" xfId="381"/>
    <cellStyle name="ФормулаНаКонтроль_GRES.2007.5" xfId="382"/>
    <cellStyle name="Цифры по центру с десятыми" xfId="383"/>
    <cellStyle name="Цифры по центру с десятыми 2" xfId="384"/>
    <cellStyle name="Числовой" xfId="385"/>
    <cellStyle name="Числовой 2" xfId="386"/>
    <cellStyle name="Числовой 2 2" xfId="387"/>
    <cellStyle name="Числовой 3" xfId="388"/>
    <cellStyle name="Џђћ–…ќ’ќ›‰" xfId="389"/>
    <cellStyle name="Шапка таблицы" xfId="390"/>
    <cellStyle name="Шапка таблицы 2" xfId="391"/>
    <cellStyle name="Шапка таблицы 2 2" xfId="392"/>
    <cellStyle name="Шапка таблицы 3" xfId="393"/>
    <cellStyle name="Шапка таблицы 3 2" xfId="394"/>
    <cellStyle name="Шапка таблицы 4" xfId="395"/>
  </cellStyles>
  <dxfs count="0"/>
  <tableStyles count="0" defaultTableStyle="TableStyleMedium9" defaultPivotStyle="PivotStyleLight16"/>
  <colors>
    <mruColors>
      <color rgb="FFFFFFCC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view="pageBreakPreview" topLeftCell="A25" zoomScaleNormal="100" zoomScaleSheetLayoutView="100" workbookViewId="0">
      <selection activeCell="I41" sqref="I41"/>
    </sheetView>
  </sheetViews>
  <sheetFormatPr defaultRowHeight="15"/>
  <cols>
    <col min="1" max="2" width="12.85546875" customWidth="1"/>
    <col min="3" max="3" width="12.5703125" customWidth="1"/>
    <col min="5" max="9" width="19.42578125" customWidth="1"/>
  </cols>
  <sheetData>
    <row r="1" spans="1:8" ht="50.25" customHeight="1">
      <c r="A1" s="38" t="s">
        <v>65</v>
      </c>
      <c r="B1" s="38"/>
      <c r="C1" s="38"/>
      <c r="D1" s="38"/>
      <c r="E1" s="38"/>
      <c r="F1" s="38"/>
      <c r="G1" s="38"/>
    </row>
    <row r="2" spans="1:8" ht="15" customHeight="1">
      <c r="A2" s="36" t="s">
        <v>0</v>
      </c>
      <c r="B2" s="37" t="s">
        <v>1</v>
      </c>
      <c r="C2" s="37" t="s">
        <v>2</v>
      </c>
      <c r="D2" s="37" t="s">
        <v>3</v>
      </c>
      <c r="E2" s="39"/>
      <c r="F2" s="40"/>
      <c r="G2" s="40"/>
    </row>
    <row r="3" spans="1:8" ht="33.75">
      <c r="A3" s="36"/>
      <c r="B3" s="37"/>
      <c r="C3" s="37"/>
      <c r="D3" s="37"/>
      <c r="E3" s="9" t="s">
        <v>4</v>
      </c>
      <c r="F3" s="9" t="s">
        <v>5</v>
      </c>
      <c r="G3" s="9" t="s">
        <v>6</v>
      </c>
    </row>
    <row r="4" spans="1:8">
      <c r="A4" s="36"/>
      <c r="B4" s="37"/>
      <c r="C4" s="37"/>
      <c r="D4" s="37"/>
      <c r="E4" s="9" t="s">
        <v>7</v>
      </c>
      <c r="F4" s="9" t="s">
        <v>8</v>
      </c>
      <c r="G4" s="9" t="s">
        <v>9</v>
      </c>
    </row>
    <row r="5" spans="1:8">
      <c r="A5" s="44" t="s">
        <v>10</v>
      </c>
      <c r="B5" s="42" t="s">
        <v>11</v>
      </c>
      <c r="C5" s="42">
        <v>1</v>
      </c>
      <c r="D5" s="11" t="s">
        <v>12</v>
      </c>
      <c r="E5" s="8">
        <v>400</v>
      </c>
      <c r="F5" s="7"/>
      <c r="G5" s="8">
        <f>E5*F5/100</f>
        <v>0</v>
      </c>
      <c r="H5" s="10"/>
    </row>
    <row r="6" spans="1:8">
      <c r="A6" s="44"/>
      <c r="B6" s="42"/>
      <c r="C6" s="42"/>
      <c r="D6" s="11" t="s">
        <v>13</v>
      </c>
      <c r="E6" s="8">
        <v>300</v>
      </c>
      <c r="F6" s="7"/>
      <c r="G6" s="8">
        <f t="shared" ref="G6:G39" si="0">E6*F6/100</f>
        <v>0</v>
      </c>
      <c r="H6" s="10"/>
    </row>
    <row r="7" spans="1:8">
      <c r="A7" s="44"/>
      <c r="B7" s="42" t="s">
        <v>14</v>
      </c>
      <c r="C7" s="42" t="s">
        <v>15</v>
      </c>
      <c r="D7" s="11" t="s">
        <v>12</v>
      </c>
      <c r="E7" s="8">
        <v>230</v>
      </c>
      <c r="F7" s="7"/>
      <c r="G7" s="8">
        <f t="shared" si="0"/>
        <v>0</v>
      </c>
      <c r="H7" s="10"/>
    </row>
    <row r="8" spans="1:8">
      <c r="A8" s="44"/>
      <c r="B8" s="42"/>
      <c r="C8" s="42"/>
      <c r="D8" s="11" t="s">
        <v>13</v>
      </c>
      <c r="E8" s="8">
        <v>170</v>
      </c>
      <c r="F8" s="7"/>
      <c r="G8" s="8">
        <f t="shared" si="0"/>
        <v>0</v>
      </c>
      <c r="H8" s="10"/>
    </row>
    <row r="9" spans="1:8">
      <c r="A9" s="44"/>
      <c r="B9" s="42"/>
      <c r="C9" s="42" t="s">
        <v>16</v>
      </c>
      <c r="D9" s="11" t="s">
        <v>12</v>
      </c>
      <c r="E9" s="8">
        <v>290</v>
      </c>
      <c r="F9" s="7"/>
      <c r="G9" s="8">
        <f t="shared" si="0"/>
        <v>0</v>
      </c>
      <c r="H9" s="10"/>
    </row>
    <row r="10" spans="1:8">
      <c r="A10" s="44"/>
      <c r="B10" s="42"/>
      <c r="C10" s="42"/>
      <c r="D10" s="11" t="s">
        <v>13</v>
      </c>
      <c r="E10" s="8">
        <v>210</v>
      </c>
      <c r="F10" s="7"/>
      <c r="G10" s="8">
        <f t="shared" si="0"/>
        <v>0</v>
      </c>
      <c r="H10" s="10"/>
    </row>
    <row r="11" spans="1:8">
      <c r="A11" s="44"/>
      <c r="B11" s="41">
        <v>220</v>
      </c>
      <c r="C11" s="41">
        <v>1</v>
      </c>
      <c r="D11" s="11" t="s">
        <v>17</v>
      </c>
      <c r="E11" s="8">
        <v>260</v>
      </c>
      <c r="F11" s="7"/>
      <c r="G11" s="8">
        <f t="shared" si="0"/>
        <v>0</v>
      </c>
      <c r="H11" s="10"/>
    </row>
    <row r="12" spans="1:8">
      <c r="A12" s="44"/>
      <c r="B12" s="41"/>
      <c r="C12" s="41"/>
      <c r="D12" s="11" t="s">
        <v>12</v>
      </c>
      <c r="E12" s="8">
        <v>210</v>
      </c>
      <c r="F12" s="7"/>
      <c r="G12" s="8">
        <f t="shared" si="0"/>
        <v>0</v>
      </c>
      <c r="H12" s="10"/>
    </row>
    <row r="13" spans="1:8">
      <c r="A13" s="44"/>
      <c r="B13" s="41"/>
      <c r="C13" s="41"/>
      <c r="D13" s="11" t="s">
        <v>13</v>
      </c>
      <c r="E13" s="8">
        <v>140</v>
      </c>
      <c r="F13" s="7"/>
      <c r="G13" s="8">
        <f t="shared" si="0"/>
        <v>0</v>
      </c>
      <c r="H13" s="10"/>
    </row>
    <row r="14" spans="1:8">
      <c r="A14" s="44"/>
      <c r="B14" s="41"/>
      <c r="C14" s="41">
        <v>2</v>
      </c>
      <c r="D14" s="11" t="s">
        <v>12</v>
      </c>
      <c r="E14" s="8">
        <v>270</v>
      </c>
      <c r="F14" s="7"/>
      <c r="G14" s="8">
        <f t="shared" si="0"/>
        <v>0</v>
      </c>
      <c r="H14" s="10"/>
    </row>
    <row r="15" spans="1:8">
      <c r="A15" s="44"/>
      <c r="B15" s="41"/>
      <c r="C15" s="41"/>
      <c r="D15" s="11" t="s">
        <v>13</v>
      </c>
      <c r="E15" s="8">
        <v>180</v>
      </c>
      <c r="F15" s="7"/>
      <c r="G15" s="8">
        <f t="shared" si="0"/>
        <v>0</v>
      </c>
      <c r="H15" s="10"/>
    </row>
    <row r="16" spans="1:8">
      <c r="A16" s="44"/>
      <c r="B16" s="41" t="s">
        <v>18</v>
      </c>
      <c r="C16" s="41">
        <v>1</v>
      </c>
      <c r="D16" s="11" t="s">
        <v>17</v>
      </c>
      <c r="E16" s="8">
        <v>180</v>
      </c>
      <c r="F16" s="7"/>
      <c r="G16" s="8">
        <f t="shared" si="0"/>
        <v>0</v>
      </c>
      <c r="H16" s="10"/>
    </row>
    <row r="17" spans="1:8">
      <c r="A17" s="44"/>
      <c r="B17" s="41"/>
      <c r="C17" s="41"/>
      <c r="D17" s="11" t="s">
        <v>12</v>
      </c>
      <c r="E17" s="8">
        <v>160</v>
      </c>
      <c r="F17" s="7"/>
      <c r="G17" s="8">
        <f t="shared" si="0"/>
        <v>0</v>
      </c>
      <c r="H17" s="10"/>
    </row>
    <row r="18" spans="1:8">
      <c r="A18" s="44"/>
      <c r="B18" s="41"/>
      <c r="C18" s="41"/>
      <c r="D18" s="11" t="s">
        <v>13</v>
      </c>
      <c r="E18" s="8">
        <v>130</v>
      </c>
      <c r="F18" s="7"/>
      <c r="G18" s="8">
        <f t="shared" si="0"/>
        <v>0</v>
      </c>
      <c r="H18" s="10"/>
    </row>
    <row r="19" spans="1:8">
      <c r="A19" s="44"/>
      <c r="B19" s="41"/>
      <c r="C19" s="41">
        <v>2</v>
      </c>
      <c r="D19" s="11" t="s">
        <v>12</v>
      </c>
      <c r="E19" s="8">
        <v>190</v>
      </c>
      <c r="F19" s="7">
        <v>8.3000000000000007</v>
      </c>
      <c r="G19" s="8">
        <f t="shared" si="0"/>
        <v>15.770000000000003</v>
      </c>
      <c r="H19" s="10"/>
    </row>
    <row r="20" spans="1:8">
      <c r="A20" s="44"/>
      <c r="B20" s="41"/>
      <c r="C20" s="41"/>
      <c r="D20" s="11" t="s">
        <v>13</v>
      </c>
      <c r="E20" s="8">
        <v>160</v>
      </c>
      <c r="F20" s="7">
        <v>11.38</v>
      </c>
      <c r="G20" s="8">
        <f t="shared" si="0"/>
        <v>18.208000000000002</v>
      </c>
      <c r="H20" s="10"/>
    </row>
    <row r="21" spans="1:8">
      <c r="A21" s="41" t="s">
        <v>19</v>
      </c>
      <c r="B21" s="6">
        <v>220</v>
      </c>
      <c r="C21" s="6" t="s">
        <v>20</v>
      </c>
      <c r="D21" s="14" t="s">
        <v>64</v>
      </c>
      <c r="E21" s="8">
        <v>3000</v>
      </c>
      <c r="F21" s="7"/>
      <c r="G21" s="8">
        <f t="shared" si="0"/>
        <v>0</v>
      </c>
      <c r="H21" s="10"/>
    </row>
    <row r="22" spans="1:8">
      <c r="A22" s="41"/>
      <c r="B22" s="6">
        <v>110</v>
      </c>
      <c r="C22" s="6" t="s">
        <v>20</v>
      </c>
      <c r="D22" s="14" t="s">
        <v>20</v>
      </c>
      <c r="E22" s="8">
        <v>2300</v>
      </c>
      <c r="F22" s="7"/>
      <c r="G22" s="8">
        <f t="shared" si="0"/>
        <v>0</v>
      </c>
      <c r="H22" s="10"/>
    </row>
    <row r="23" spans="1:8">
      <c r="A23" s="5" t="s">
        <v>21</v>
      </c>
      <c r="B23" s="5"/>
      <c r="C23" s="5"/>
      <c r="D23" s="15"/>
      <c r="E23" s="4">
        <v>7180</v>
      </c>
      <c r="F23" s="3"/>
      <c r="G23" s="4">
        <f>SUM(G5:G22)</f>
        <v>33.978000000000009</v>
      </c>
      <c r="H23" s="10"/>
    </row>
    <row r="24" spans="1:8">
      <c r="A24" s="41" t="s">
        <v>10</v>
      </c>
      <c r="B24" s="41">
        <v>35</v>
      </c>
      <c r="C24" s="41">
        <v>1</v>
      </c>
      <c r="D24" s="11" t="s">
        <v>17</v>
      </c>
      <c r="E24" s="8">
        <v>170</v>
      </c>
      <c r="F24" s="7"/>
      <c r="G24" s="8">
        <f t="shared" si="0"/>
        <v>0</v>
      </c>
      <c r="H24" s="10"/>
    </row>
    <row r="25" spans="1:8">
      <c r="A25" s="41"/>
      <c r="B25" s="41"/>
      <c r="C25" s="41"/>
      <c r="D25" s="11" t="s">
        <v>12</v>
      </c>
      <c r="E25" s="8">
        <v>140</v>
      </c>
      <c r="F25" s="7"/>
      <c r="G25" s="8">
        <f t="shared" si="0"/>
        <v>0</v>
      </c>
      <c r="H25" s="10"/>
    </row>
    <row r="26" spans="1:8">
      <c r="A26" s="41"/>
      <c r="B26" s="41"/>
      <c r="C26" s="41"/>
      <c r="D26" s="11" t="s">
        <v>13</v>
      </c>
      <c r="E26" s="8">
        <v>120</v>
      </c>
      <c r="F26" s="7"/>
      <c r="G26" s="8">
        <f t="shared" si="0"/>
        <v>0</v>
      </c>
      <c r="H26" s="10"/>
    </row>
    <row r="27" spans="1:8">
      <c r="A27" s="41"/>
      <c r="B27" s="41"/>
      <c r="C27" s="41">
        <v>2</v>
      </c>
      <c r="D27" s="11" t="s">
        <v>12</v>
      </c>
      <c r="E27" s="8">
        <v>180</v>
      </c>
      <c r="F27" s="7"/>
      <c r="G27" s="8">
        <f t="shared" si="0"/>
        <v>0</v>
      </c>
      <c r="H27" s="10"/>
    </row>
    <row r="28" spans="1:8">
      <c r="A28" s="41"/>
      <c r="B28" s="41"/>
      <c r="C28" s="41"/>
      <c r="D28" s="11" t="s">
        <v>13</v>
      </c>
      <c r="E28" s="8">
        <v>150</v>
      </c>
      <c r="F28" s="7"/>
      <c r="G28" s="8">
        <f t="shared" si="0"/>
        <v>0</v>
      </c>
      <c r="H28" s="10"/>
    </row>
    <row r="29" spans="1:8">
      <c r="A29" s="41"/>
      <c r="B29" s="41" t="s">
        <v>22</v>
      </c>
      <c r="C29" s="41" t="s">
        <v>20</v>
      </c>
      <c r="D29" s="12" t="s">
        <v>17</v>
      </c>
      <c r="E29" s="8">
        <v>160</v>
      </c>
      <c r="F29" s="7"/>
      <c r="G29" s="8">
        <f t="shared" si="0"/>
        <v>0</v>
      </c>
      <c r="H29" s="10"/>
    </row>
    <row r="30" spans="1:8" ht="39">
      <c r="A30" s="41"/>
      <c r="B30" s="41"/>
      <c r="C30" s="41"/>
      <c r="D30" s="13" t="s">
        <v>23</v>
      </c>
      <c r="E30" s="8">
        <v>140</v>
      </c>
      <c r="F30" s="7"/>
      <c r="G30" s="8">
        <f t="shared" si="0"/>
        <v>0</v>
      </c>
      <c r="H30" s="10"/>
    </row>
    <row r="31" spans="1:8" ht="26.25">
      <c r="A31" s="41"/>
      <c r="B31" s="41"/>
      <c r="C31" s="41"/>
      <c r="D31" s="13" t="s">
        <v>24</v>
      </c>
      <c r="E31" s="8">
        <v>110</v>
      </c>
      <c r="F31" s="7"/>
      <c r="G31" s="8">
        <f t="shared" si="0"/>
        <v>0</v>
      </c>
      <c r="H31" s="10"/>
    </row>
    <row r="32" spans="1:8">
      <c r="A32" s="41" t="s">
        <v>19</v>
      </c>
      <c r="B32" s="6" t="s">
        <v>25</v>
      </c>
      <c r="C32" s="6" t="s">
        <v>20</v>
      </c>
      <c r="D32" s="14" t="s">
        <v>20</v>
      </c>
      <c r="E32" s="8">
        <v>470</v>
      </c>
      <c r="F32" s="7"/>
      <c r="G32" s="8">
        <f t="shared" si="0"/>
        <v>0</v>
      </c>
      <c r="H32" s="10"/>
    </row>
    <row r="33" spans="1:8">
      <c r="A33" s="41"/>
      <c r="B33" s="6" t="s">
        <v>26</v>
      </c>
      <c r="C33" s="6" t="s">
        <v>20</v>
      </c>
      <c r="D33" s="14" t="s">
        <v>20</v>
      </c>
      <c r="E33" s="8">
        <v>350</v>
      </c>
      <c r="F33" s="7">
        <v>0.92</v>
      </c>
      <c r="G33" s="8">
        <f t="shared" si="0"/>
        <v>3.22</v>
      </c>
      <c r="H33" s="10"/>
    </row>
    <row r="34" spans="1:8">
      <c r="A34" s="5" t="s">
        <v>27</v>
      </c>
      <c r="B34" s="5"/>
      <c r="C34" s="5"/>
      <c r="D34" s="15"/>
      <c r="E34" s="4">
        <v>1230</v>
      </c>
      <c r="F34" s="3"/>
      <c r="G34" s="4">
        <f>G24+G25+G26+G27+G28+G32</f>
        <v>0</v>
      </c>
      <c r="H34" s="10"/>
    </row>
    <row r="35" spans="1:8">
      <c r="A35" s="5" t="s">
        <v>28</v>
      </c>
      <c r="B35" s="5"/>
      <c r="C35" s="5"/>
      <c r="D35" s="15"/>
      <c r="E35" s="4">
        <v>760</v>
      </c>
      <c r="F35" s="3"/>
      <c r="G35" s="4">
        <f>G29+G30+G31+G33</f>
        <v>3.22</v>
      </c>
      <c r="H35" s="10"/>
    </row>
    <row r="36" spans="1:8">
      <c r="A36" s="41" t="s">
        <v>10</v>
      </c>
      <c r="B36" s="41" t="s">
        <v>29</v>
      </c>
      <c r="C36" s="41" t="s">
        <v>20</v>
      </c>
      <c r="D36" s="12" t="s">
        <v>17</v>
      </c>
      <c r="E36" s="8">
        <v>260</v>
      </c>
      <c r="F36" s="7"/>
      <c r="G36" s="8">
        <f t="shared" si="0"/>
        <v>0</v>
      </c>
      <c r="H36" s="10"/>
    </row>
    <row r="37" spans="1:8" ht="39">
      <c r="A37" s="41"/>
      <c r="B37" s="41"/>
      <c r="C37" s="41"/>
      <c r="D37" s="13" t="s">
        <v>23</v>
      </c>
      <c r="E37" s="8">
        <v>220</v>
      </c>
      <c r="F37" s="7"/>
      <c r="G37" s="8">
        <f t="shared" si="0"/>
        <v>0</v>
      </c>
      <c r="H37" s="10"/>
    </row>
    <row r="38" spans="1:8" ht="26.25">
      <c r="A38" s="41"/>
      <c r="B38" s="41"/>
      <c r="C38" s="41"/>
      <c r="D38" s="13" t="s">
        <v>24</v>
      </c>
      <c r="E38" s="8">
        <v>150</v>
      </c>
      <c r="F38" s="7"/>
      <c r="G38" s="8">
        <f t="shared" si="0"/>
        <v>0</v>
      </c>
      <c r="H38" s="10"/>
    </row>
    <row r="39" spans="1:8">
      <c r="A39" s="6" t="s">
        <v>19</v>
      </c>
      <c r="B39" s="6" t="s">
        <v>30</v>
      </c>
      <c r="C39" s="6" t="s">
        <v>20</v>
      </c>
      <c r="D39" s="14" t="s">
        <v>20</v>
      </c>
      <c r="E39" s="8">
        <v>270</v>
      </c>
      <c r="F39" s="7">
        <v>0.01</v>
      </c>
      <c r="G39" s="8">
        <f t="shared" si="0"/>
        <v>2.7000000000000003E-2</v>
      </c>
      <c r="H39" s="10"/>
    </row>
    <row r="40" spans="1:8">
      <c r="A40" s="5" t="s">
        <v>31</v>
      </c>
      <c r="B40" s="5"/>
      <c r="C40" s="5"/>
      <c r="D40" s="15"/>
      <c r="E40" s="4">
        <v>900</v>
      </c>
      <c r="F40" s="3"/>
      <c r="G40" s="4">
        <f>SUM(G36:G39)</f>
        <v>2.7000000000000003E-2</v>
      </c>
      <c r="H40" s="10"/>
    </row>
    <row r="41" spans="1:8">
      <c r="A41" s="43" t="s">
        <v>32</v>
      </c>
      <c r="B41" s="43"/>
      <c r="C41" s="2" t="s">
        <v>33</v>
      </c>
      <c r="D41" s="16"/>
      <c r="E41" s="4"/>
      <c r="F41" s="4">
        <f>F42+F43+F44+F45</f>
        <v>0</v>
      </c>
      <c r="G41" s="4">
        <f>G42+G43+G44+G45</f>
        <v>37.225000000000009</v>
      </c>
      <c r="H41" s="10"/>
    </row>
    <row r="42" spans="1:8">
      <c r="A42" s="43"/>
      <c r="B42" s="43"/>
      <c r="C42" s="1" t="s">
        <v>34</v>
      </c>
      <c r="D42" s="16"/>
      <c r="E42" s="4"/>
      <c r="F42" s="3"/>
      <c r="G42" s="4">
        <f>G23</f>
        <v>33.978000000000009</v>
      </c>
      <c r="H42" s="10"/>
    </row>
    <row r="43" spans="1:8">
      <c r="A43" s="43"/>
      <c r="B43" s="43"/>
      <c r="C43" s="1" t="s">
        <v>35</v>
      </c>
      <c r="D43" s="16"/>
      <c r="E43" s="4"/>
      <c r="F43" s="3"/>
      <c r="G43" s="4">
        <f>G34</f>
        <v>0</v>
      </c>
      <c r="H43" s="10"/>
    </row>
    <row r="44" spans="1:8">
      <c r="A44" s="43"/>
      <c r="B44" s="43"/>
      <c r="C44" s="1" t="s">
        <v>36</v>
      </c>
      <c r="D44" s="16"/>
      <c r="E44" s="4"/>
      <c r="F44" s="3"/>
      <c r="G44" s="4">
        <f>G35</f>
        <v>3.22</v>
      </c>
      <c r="H44" s="10"/>
    </row>
    <row r="45" spans="1:8">
      <c r="A45" s="43"/>
      <c r="B45" s="43"/>
      <c r="C45" s="1" t="s">
        <v>37</v>
      </c>
      <c r="D45" s="16"/>
      <c r="E45" s="4"/>
      <c r="F45" s="3"/>
      <c r="G45" s="4">
        <f>G40</f>
        <v>2.7000000000000003E-2</v>
      </c>
      <c r="H45" s="10"/>
    </row>
  </sheetData>
  <sheetProtection password="C6DC" sheet="1" objects="1" scenarios="1"/>
  <mergeCells count="30">
    <mergeCell ref="A41:B45"/>
    <mergeCell ref="C16:C18"/>
    <mergeCell ref="C19:C20"/>
    <mergeCell ref="A24:A31"/>
    <mergeCell ref="A36:A38"/>
    <mergeCell ref="B36:B38"/>
    <mergeCell ref="A32:A33"/>
    <mergeCell ref="C29:C31"/>
    <mergeCell ref="C36:C38"/>
    <mergeCell ref="B29:B31"/>
    <mergeCell ref="C27:C28"/>
    <mergeCell ref="C24:C26"/>
    <mergeCell ref="B24:B28"/>
    <mergeCell ref="A5:A20"/>
    <mergeCell ref="B5:B6"/>
    <mergeCell ref="C5:C6"/>
    <mergeCell ref="B16:B20"/>
    <mergeCell ref="B7:B10"/>
    <mergeCell ref="C7:C8"/>
    <mergeCell ref="A21:A22"/>
    <mergeCell ref="C9:C10"/>
    <mergeCell ref="B11:B15"/>
    <mergeCell ref="C11:C13"/>
    <mergeCell ref="C14:C15"/>
    <mergeCell ref="A2:A4"/>
    <mergeCell ref="B2:B4"/>
    <mergeCell ref="C2:C4"/>
    <mergeCell ref="A1:G1"/>
    <mergeCell ref="D2:D4"/>
    <mergeCell ref="E2:G2"/>
  </mergeCells>
  <pageMargins left="0.7" right="0.7" top="0.75" bottom="0.75" header="0.3" footer="0.3"/>
  <pageSetup paperSize="9" scale="82" orientation="portrait" r:id="rId1"/>
  <ignoredErrors>
    <ignoredError sqref="G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view="pageBreakPreview" topLeftCell="A37" zoomScaleNormal="100" zoomScaleSheetLayoutView="100" workbookViewId="0">
      <selection activeCell="F43" sqref="F43"/>
    </sheetView>
  </sheetViews>
  <sheetFormatPr defaultRowHeight="15"/>
  <cols>
    <col min="1" max="1" width="4.7109375" customWidth="1"/>
    <col min="2" max="2" width="20.85546875" customWidth="1"/>
    <col min="3" max="3" width="12.42578125" customWidth="1"/>
    <col min="4" max="4" width="8.85546875" customWidth="1"/>
    <col min="5" max="6" width="13.28515625" customWidth="1"/>
    <col min="7" max="7" width="19" customWidth="1"/>
    <col min="8" max="8" width="35" customWidth="1"/>
  </cols>
  <sheetData>
    <row r="1" spans="1:7" ht="51" customHeight="1">
      <c r="A1" s="51" t="s">
        <v>66</v>
      </c>
      <c r="B1" s="51"/>
      <c r="C1" s="51"/>
      <c r="D1" s="51"/>
      <c r="E1" s="51"/>
      <c r="F1" s="51"/>
      <c r="G1" s="51"/>
    </row>
    <row r="2" spans="1:7" ht="15" customHeight="1">
      <c r="A2" s="47" t="s">
        <v>38</v>
      </c>
      <c r="B2" s="50" t="s">
        <v>39</v>
      </c>
      <c r="C2" s="50" t="s">
        <v>40</v>
      </c>
      <c r="D2" s="50" t="s">
        <v>1</v>
      </c>
      <c r="E2" s="45" t="s">
        <v>67</v>
      </c>
      <c r="F2" s="46"/>
      <c r="G2" s="46"/>
    </row>
    <row r="3" spans="1:7" ht="56.25">
      <c r="A3" s="47"/>
      <c r="B3" s="50"/>
      <c r="C3" s="50"/>
      <c r="D3" s="50"/>
      <c r="E3" s="28" t="s">
        <v>41</v>
      </c>
      <c r="F3" s="28" t="s">
        <v>42</v>
      </c>
      <c r="G3" s="28" t="s">
        <v>6</v>
      </c>
    </row>
    <row r="4" spans="1:7">
      <c r="A4" s="47" t="s">
        <v>15</v>
      </c>
      <c r="B4" s="49" t="s">
        <v>43</v>
      </c>
      <c r="C4" s="48" t="s">
        <v>44</v>
      </c>
      <c r="D4" s="27" t="s">
        <v>11</v>
      </c>
      <c r="E4" s="26">
        <v>500</v>
      </c>
      <c r="F4" s="33"/>
      <c r="G4" s="26">
        <f>F4*E4</f>
        <v>0</v>
      </c>
    </row>
    <row r="5" spans="1:7">
      <c r="A5" s="47"/>
      <c r="B5" s="49"/>
      <c r="C5" s="48"/>
      <c r="D5" s="25">
        <v>330</v>
      </c>
      <c r="E5" s="26">
        <v>250</v>
      </c>
      <c r="F5" s="33"/>
      <c r="G5" s="26">
        <f t="shared" ref="G5:G43" si="0">F5*E5</f>
        <v>0</v>
      </c>
    </row>
    <row r="6" spans="1:7">
      <c r="A6" s="47"/>
      <c r="B6" s="49"/>
      <c r="C6" s="48"/>
      <c r="D6" s="24">
        <v>220</v>
      </c>
      <c r="E6" s="26">
        <v>210</v>
      </c>
      <c r="F6" s="33"/>
      <c r="G6" s="26">
        <f t="shared" si="0"/>
        <v>0</v>
      </c>
    </row>
    <row r="7" spans="1:7">
      <c r="A7" s="47"/>
      <c r="B7" s="49"/>
      <c r="C7" s="48"/>
      <c r="D7" s="24" t="s">
        <v>18</v>
      </c>
      <c r="E7" s="26">
        <v>105</v>
      </c>
      <c r="F7" s="33">
        <v>1</v>
      </c>
      <c r="G7" s="26">
        <f t="shared" si="0"/>
        <v>105</v>
      </c>
    </row>
    <row r="8" spans="1:7">
      <c r="A8" s="47"/>
      <c r="B8" s="49"/>
      <c r="C8" s="48"/>
      <c r="D8" s="23">
        <v>35</v>
      </c>
      <c r="E8" s="26">
        <v>75</v>
      </c>
      <c r="F8" s="33"/>
      <c r="G8" s="26">
        <f t="shared" si="0"/>
        <v>0</v>
      </c>
    </row>
    <row r="9" spans="1:7">
      <c r="A9" s="47">
        <v>2</v>
      </c>
      <c r="B9" s="48" t="s">
        <v>45</v>
      </c>
      <c r="C9" s="48" t="s">
        <v>46</v>
      </c>
      <c r="D9" s="23">
        <v>1150</v>
      </c>
      <c r="E9" s="26">
        <v>60</v>
      </c>
      <c r="F9" s="33"/>
      <c r="G9" s="26">
        <f t="shared" si="0"/>
        <v>0</v>
      </c>
    </row>
    <row r="10" spans="1:7">
      <c r="A10" s="47"/>
      <c r="B10" s="48"/>
      <c r="C10" s="48"/>
      <c r="D10" s="23">
        <v>750</v>
      </c>
      <c r="E10" s="26">
        <v>43</v>
      </c>
      <c r="F10" s="33"/>
      <c r="G10" s="26">
        <f t="shared" si="0"/>
        <v>0</v>
      </c>
    </row>
    <row r="11" spans="1:7">
      <c r="A11" s="47"/>
      <c r="B11" s="48"/>
      <c r="C11" s="48"/>
      <c r="D11" s="23" t="s">
        <v>11</v>
      </c>
      <c r="E11" s="26">
        <v>28</v>
      </c>
      <c r="F11" s="33"/>
      <c r="G11" s="26">
        <f t="shared" si="0"/>
        <v>0</v>
      </c>
    </row>
    <row r="12" spans="1:7">
      <c r="A12" s="47"/>
      <c r="B12" s="48"/>
      <c r="C12" s="48"/>
      <c r="D12" s="23">
        <v>330</v>
      </c>
      <c r="E12" s="26">
        <v>18</v>
      </c>
      <c r="F12" s="33"/>
      <c r="G12" s="26">
        <f t="shared" si="0"/>
        <v>0</v>
      </c>
    </row>
    <row r="13" spans="1:7">
      <c r="A13" s="47"/>
      <c r="B13" s="48"/>
      <c r="C13" s="48"/>
      <c r="D13" s="23">
        <v>220</v>
      </c>
      <c r="E13" s="26">
        <v>14</v>
      </c>
      <c r="F13" s="33"/>
      <c r="G13" s="26">
        <f t="shared" si="0"/>
        <v>0</v>
      </c>
    </row>
    <row r="14" spans="1:7">
      <c r="A14" s="47"/>
      <c r="B14" s="48"/>
      <c r="C14" s="48"/>
      <c r="D14" s="23" t="s">
        <v>18</v>
      </c>
      <c r="E14" s="26">
        <v>7.8</v>
      </c>
      <c r="F14" s="33">
        <v>2</v>
      </c>
      <c r="G14" s="26">
        <f t="shared" si="0"/>
        <v>15.6</v>
      </c>
    </row>
    <row r="15" spans="1:7">
      <c r="A15" s="47"/>
      <c r="B15" s="48"/>
      <c r="C15" s="48"/>
      <c r="D15" s="23">
        <v>35</v>
      </c>
      <c r="E15" s="26">
        <v>2.1</v>
      </c>
      <c r="F15" s="33"/>
      <c r="G15" s="26">
        <f t="shared" si="0"/>
        <v>0</v>
      </c>
    </row>
    <row r="16" spans="1:7">
      <c r="A16" s="47"/>
      <c r="B16" s="48"/>
      <c r="C16" s="48"/>
      <c r="D16" s="22" t="s">
        <v>22</v>
      </c>
      <c r="E16" s="26">
        <v>1</v>
      </c>
      <c r="F16" s="33">
        <v>2</v>
      </c>
      <c r="G16" s="26">
        <f t="shared" si="0"/>
        <v>2</v>
      </c>
    </row>
    <row r="17" spans="1:7">
      <c r="A17" s="47">
        <v>3</v>
      </c>
      <c r="B17" s="48" t="s">
        <v>47</v>
      </c>
      <c r="C17" s="48" t="s">
        <v>48</v>
      </c>
      <c r="D17" s="23">
        <v>1150</v>
      </c>
      <c r="E17" s="26">
        <v>180</v>
      </c>
      <c r="F17" s="33"/>
      <c r="G17" s="26">
        <f t="shared" si="0"/>
        <v>0</v>
      </c>
    </row>
    <row r="18" spans="1:7">
      <c r="A18" s="47"/>
      <c r="B18" s="48"/>
      <c r="C18" s="48"/>
      <c r="D18" s="23">
        <v>750</v>
      </c>
      <c r="E18" s="26">
        <v>130</v>
      </c>
      <c r="F18" s="33"/>
      <c r="G18" s="26">
        <f t="shared" si="0"/>
        <v>0</v>
      </c>
    </row>
    <row r="19" spans="1:7">
      <c r="A19" s="47"/>
      <c r="B19" s="48"/>
      <c r="C19" s="48"/>
      <c r="D19" s="23" t="s">
        <v>11</v>
      </c>
      <c r="E19" s="26">
        <v>88</v>
      </c>
      <c r="F19" s="33"/>
      <c r="G19" s="26">
        <f t="shared" si="0"/>
        <v>0</v>
      </c>
    </row>
    <row r="20" spans="1:7">
      <c r="A20" s="47"/>
      <c r="B20" s="48"/>
      <c r="C20" s="48"/>
      <c r="D20" s="23">
        <v>330</v>
      </c>
      <c r="E20" s="26">
        <v>66</v>
      </c>
      <c r="F20" s="33"/>
      <c r="G20" s="26">
        <f>F20*E20</f>
        <v>0</v>
      </c>
    </row>
    <row r="21" spans="1:7">
      <c r="A21" s="47"/>
      <c r="B21" s="48"/>
      <c r="C21" s="48"/>
      <c r="D21" s="23">
        <v>220</v>
      </c>
      <c r="E21" s="26">
        <v>43</v>
      </c>
      <c r="F21" s="33"/>
      <c r="G21" s="26">
        <f t="shared" si="0"/>
        <v>0</v>
      </c>
    </row>
    <row r="22" spans="1:7">
      <c r="A22" s="47"/>
      <c r="B22" s="48"/>
      <c r="C22" s="48"/>
      <c r="D22" s="23" t="s">
        <v>18</v>
      </c>
      <c r="E22" s="26">
        <v>26</v>
      </c>
      <c r="F22" s="33">
        <v>8</v>
      </c>
      <c r="G22" s="26">
        <f t="shared" si="0"/>
        <v>208</v>
      </c>
    </row>
    <row r="23" spans="1:7">
      <c r="A23" s="47"/>
      <c r="B23" s="48"/>
      <c r="C23" s="48"/>
      <c r="D23" s="23">
        <v>35</v>
      </c>
      <c r="E23" s="26">
        <v>11</v>
      </c>
      <c r="F23" s="33"/>
      <c r="G23" s="26">
        <f t="shared" si="0"/>
        <v>0</v>
      </c>
    </row>
    <row r="24" spans="1:7">
      <c r="A24" s="47"/>
      <c r="B24" s="48"/>
      <c r="C24" s="48"/>
      <c r="D24" s="22" t="s">
        <v>22</v>
      </c>
      <c r="E24" s="26">
        <v>5.5</v>
      </c>
      <c r="F24" s="33"/>
      <c r="G24" s="26">
        <f t="shared" si="0"/>
        <v>0</v>
      </c>
    </row>
    <row r="25" spans="1:7">
      <c r="A25" s="47">
        <v>4</v>
      </c>
      <c r="B25" s="48" t="s">
        <v>49</v>
      </c>
      <c r="C25" s="48" t="s">
        <v>50</v>
      </c>
      <c r="D25" s="23">
        <v>220</v>
      </c>
      <c r="E25" s="26">
        <v>23</v>
      </c>
      <c r="F25" s="33"/>
      <c r="G25" s="26">
        <f t="shared" si="0"/>
        <v>0</v>
      </c>
    </row>
    <row r="26" spans="1:7">
      <c r="A26" s="47"/>
      <c r="B26" s="48"/>
      <c r="C26" s="48"/>
      <c r="D26" s="23" t="s">
        <v>18</v>
      </c>
      <c r="E26" s="26">
        <v>14</v>
      </c>
      <c r="F26" s="33"/>
      <c r="G26" s="26">
        <f t="shared" si="0"/>
        <v>0</v>
      </c>
    </row>
    <row r="27" spans="1:7">
      <c r="A27" s="47"/>
      <c r="B27" s="48"/>
      <c r="C27" s="48"/>
      <c r="D27" s="23">
        <v>35</v>
      </c>
      <c r="E27" s="26">
        <v>6.4</v>
      </c>
      <c r="F27" s="33"/>
      <c r="G27" s="26">
        <f t="shared" si="0"/>
        <v>0</v>
      </c>
    </row>
    <row r="28" spans="1:7">
      <c r="A28" s="47"/>
      <c r="B28" s="48"/>
      <c r="C28" s="48"/>
      <c r="D28" s="22" t="s">
        <v>22</v>
      </c>
      <c r="E28" s="26">
        <v>3.1</v>
      </c>
      <c r="F28" s="33">
        <v>23</v>
      </c>
      <c r="G28" s="26">
        <f t="shared" si="0"/>
        <v>71.3</v>
      </c>
    </row>
    <row r="29" spans="1:7">
      <c r="A29" s="47">
        <v>5</v>
      </c>
      <c r="B29" s="48" t="s">
        <v>51</v>
      </c>
      <c r="C29" s="48" t="s">
        <v>46</v>
      </c>
      <c r="D29" s="23" t="s">
        <v>11</v>
      </c>
      <c r="E29" s="26">
        <v>35</v>
      </c>
      <c r="F29" s="33"/>
      <c r="G29" s="26">
        <f t="shared" si="0"/>
        <v>0</v>
      </c>
    </row>
    <row r="30" spans="1:7">
      <c r="A30" s="47"/>
      <c r="B30" s="48"/>
      <c r="C30" s="48"/>
      <c r="D30" s="23">
        <v>330</v>
      </c>
      <c r="E30" s="26">
        <v>24</v>
      </c>
      <c r="F30" s="33"/>
      <c r="G30" s="26">
        <f t="shared" si="0"/>
        <v>0</v>
      </c>
    </row>
    <row r="31" spans="1:7">
      <c r="A31" s="47"/>
      <c r="B31" s="48"/>
      <c r="C31" s="48"/>
      <c r="D31" s="23">
        <v>220</v>
      </c>
      <c r="E31" s="26">
        <v>19</v>
      </c>
      <c r="F31" s="33"/>
      <c r="G31" s="26">
        <f t="shared" si="0"/>
        <v>0</v>
      </c>
    </row>
    <row r="32" spans="1:7">
      <c r="A32" s="47"/>
      <c r="B32" s="48"/>
      <c r="C32" s="48"/>
      <c r="D32" s="23" t="s">
        <v>18</v>
      </c>
      <c r="E32" s="26">
        <v>9.5</v>
      </c>
      <c r="F32" s="33">
        <v>2</v>
      </c>
      <c r="G32" s="26">
        <f t="shared" si="0"/>
        <v>19</v>
      </c>
    </row>
    <row r="33" spans="1:8">
      <c r="A33" s="47"/>
      <c r="B33" s="48"/>
      <c r="C33" s="48"/>
      <c r="D33" s="23">
        <v>35</v>
      </c>
      <c r="E33" s="26">
        <v>4.7</v>
      </c>
      <c r="F33" s="33"/>
      <c r="G33" s="26">
        <f t="shared" si="0"/>
        <v>0</v>
      </c>
    </row>
    <row r="34" spans="1:8" ht="33.75" customHeight="1">
      <c r="A34" s="21">
        <v>6</v>
      </c>
      <c r="B34" s="20" t="s">
        <v>52</v>
      </c>
      <c r="C34" s="20" t="s">
        <v>50</v>
      </c>
      <c r="D34" s="22" t="s">
        <v>22</v>
      </c>
      <c r="E34" s="26">
        <v>2.2999999999999998</v>
      </c>
      <c r="F34" s="33"/>
      <c r="G34" s="26">
        <f t="shared" si="0"/>
        <v>0</v>
      </c>
    </row>
    <row r="35" spans="1:8" ht="67.5" customHeight="1">
      <c r="A35" s="21">
        <v>7</v>
      </c>
      <c r="B35" s="20" t="s">
        <v>53</v>
      </c>
      <c r="C35" s="20" t="s">
        <v>50</v>
      </c>
      <c r="D35" s="22" t="s">
        <v>22</v>
      </c>
      <c r="E35" s="26">
        <v>26</v>
      </c>
      <c r="F35" s="33"/>
      <c r="G35" s="26">
        <f t="shared" si="0"/>
        <v>0</v>
      </c>
    </row>
    <row r="36" spans="1:8" ht="33.75" customHeight="1">
      <c r="A36" s="21">
        <v>8</v>
      </c>
      <c r="B36" s="20" t="s">
        <v>54</v>
      </c>
      <c r="C36" s="20" t="s">
        <v>50</v>
      </c>
      <c r="D36" s="22" t="s">
        <v>22</v>
      </c>
      <c r="E36" s="26">
        <v>48</v>
      </c>
      <c r="F36" s="33"/>
      <c r="G36" s="26">
        <f t="shared" si="0"/>
        <v>0</v>
      </c>
    </row>
    <row r="37" spans="1:8">
      <c r="A37" s="47">
        <v>9</v>
      </c>
      <c r="B37" s="49" t="s">
        <v>55</v>
      </c>
      <c r="C37" s="49" t="s">
        <v>56</v>
      </c>
      <c r="D37" s="23" t="s">
        <v>18</v>
      </c>
      <c r="E37" s="26">
        <v>2.4</v>
      </c>
      <c r="F37" s="33"/>
      <c r="G37" s="26">
        <f t="shared" si="0"/>
        <v>0</v>
      </c>
    </row>
    <row r="38" spans="1:8">
      <c r="A38" s="47"/>
      <c r="B38" s="49"/>
      <c r="C38" s="49"/>
      <c r="D38" s="23">
        <v>35</v>
      </c>
      <c r="E38" s="26">
        <v>2.4</v>
      </c>
      <c r="F38" s="33"/>
      <c r="G38" s="26">
        <f t="shared" si="0"/>
        <v>0</v>
      </c>
    </row>
    <row r="39" spans="1:8">
      <c r="A39" s="47"/>
      <c r="B39" s="49"/>
      <c r="C39" s="49"/>
      <c r="D39" s="22" t="s">
        <v>22</v>
      </c>
      <c r="E39" s="26">
        <v>2.4</v>
      </c>
      <c r="F39" s="33"/>
      <c r="G39" s="26">
        <f t="shared" si="0"/>
        <v>0</v>
      </c>
    </row>
    <row r="40" spans="1:8" ht="33.75" customHeight="1">
      <c r="A40" s="21">
        <v>10</v>
      </c>
      <c r="B40" s="20" t="s">
        <v>57</v>
      </c>
      <c r="C40" s="20" t="s">
        <v>58</v>
      </c>
      <c r="D40" s="22" t="s">
        <v>22</v>
      </c>
      <c r="E40" s="26">
        <v>2.5</v>
      </c>
      <c r="F40" s="33"/>
      <c r="G40" s="26">
        <f t="shared" si="0"/>
        <v>0</v>
      </c>
    </row>
    <row r="41" spans="1:8" ht="45" customHeight="1">
      <c r="A41" s="21">
        <v>11</v>
      </c>
      <c r="B41" s="20" t="s">
        <v>59</v>
      </c>
      <c r="C41" s="20" t="s">
        <v>60</v>
      </c>
      <c r="D41" s="22" t="s">
        <v>22</v>
      </c>
      <c r="E41" s="26">
        <v>2.2999999999999998</v>
      </c>
      <c r="F41" s="33"/>
      <c r="G41" s="26">
        <f t="shared" si="0"/>
        <v>0</v>
      </c>
    </row>
    <row r="42" spans="1:8" ht="45" customHeight="1">
      <c r="A42" s="21">
        <v>12</v>
      </c>
      <c r="B42" s="20" t="s">
        <v>61</v>
      </c>
      <c r="C42" s="20" t="s">
        <v>60</v>
      </c>
      <c r="D42" s="22" t="s">
        <v>22</v>
      </c>
      <c r="E42" s="26">
        <v>3</v>
      </c>
      <c r="F42" s="33">
        <v>1</v>
      </c>
      <c r="G42" s="26">
        <f t="shared" si="0"/>
        <v>3</v>
      </c>
    </row>
    <row r="43" spans="1:8" ht="67.5" customHeight="1">
      <c r="A43" s="21">
        <v>13</v>
      </c>
      <c r="B43" s="20" t="s">
        <v>62</v>
      </c>
      <c r="C43" s="20" t="s">
        <v>44</v>
      </c>
      <c r="D43" s="23">
        <v>35</v>
      </c>
      <c r="E43" s="26">
        <v>3.5</v>
      </c>
      <c r="F43" s="34"/>
      <c r="G43" s="26">
        <f t="shared" si="0"/>
        <v>0</v>
      </c>
    </row>
    <row r="44" spans="1:8">
      <c r="A44" s="47" t="s">
        <v>63</v>
      </c>
      <c r="B44" s="52" t="s">
        <v>32</v>
      </c>
      <c r="C44" s="50"/>
      <c r="D44" s="19" t="s">
        <v>33</v>
      </c>
      <c r="E44" s="18"/>
      <c r="F44" s="29">
        <f>SUM(F45:F48)</f>
        <v>0</v>
      </c>
      <c r="G44" s="18">
        <f>SUM(G45:G48)</f>
        <v>423.90000000000003</v>
      </c>
      <c r="H44" s="32"/>
    </row>
    <row r="45" spans="1:8">
      <c r="A45" s="47"/>
      <c r="B45" s="52"/>
      <c r="C45" s="50"/>
      <c r="D45" s="17" t="s">
        <v>34</v>
      </c>
      <c r="E45" s="18"/>
      <c r="F45" s="35"/>
      <c r="G45" s="30">
        <f>G4+G5+G6+G7+G9+G10+G11+G12+G13+G14+G17+G18+G19+G20+G21+G22+G25+G26+G29+G30+G31+G32+G37</f>
        <v>347.6</v>
      </c>
      <c r="H45" s="32"/>
    </row>
    <row r="46" spans="1:8">
      <c r="A46" s="47"/>
      <c r="B46" s="52"/>
      <c r="C46" s="50"/>
      <c r="D46" s="17" t="s">
        <v>35</v>
      </c>
      <c r="E46" s="18"/>
      <c r="F46" s="35"/>
      <c r="G46" s="30">
        <f>G8+G15+G23+G27+G33+G38+G43</f>
        <v>0</v>
      </c>
      <c r="H46" s="32"/>
    </row>
    <row r="47" spans="1:8">
      <c r="A47" s="47"/>
      <c r="B47" s="52"/>
      <c r="C47" s="50"/>
      <c r="D47" s="17" t="s">
        <v>36</v>
      </c>
      <c r="E47" s="18"/>
      <c r="F47" s="35"/>
      <c r="G47" s="30">
        <f>G16+G24+G28+G34+G35+G36+G39+G40+G41+G42</f>
        <v>76.3</v>
      </c>
      <c r="H47" s="32"/>
    </row>
    <row r="48" spans="1:8">
      <c r="A48" s="47"/>
      <c r="B48" s="52"/>
      <c r="C48" s="50"/>
      <c r="D48" s="17" t="s">
        <v>37</v>
      </c>
      <c r="E48" s="18"/>
      <c r="F48" s="31"/>
      <c r="G48" s="30">
        <v>0</v>
      </c>
      <c r="H48" s="32"/>
    </row>
  </sheetData>
  <sheetProtection password="C6DC" sheet="1" objects="1" scenarios="1"/>
  <mergeCells count="27">
    <mergeCell ref="A1:G1"/>
    <mergeCell ref="A44:A48"/>
    <mergeCell ref="B44:B48"/>
    <mergeCell ref="C44:C48"/>
    <mergeCell ref="A29:A33"/>
    <mergeCell ref="B29:B33"/>
    <mergeCell ref="C29:C33"/>
    <mergeCell ref="A37:A39"/>
    <mergeCell ref="B37:B39"/>
    <mergeCell ref="C37:C39"/>
    <mergeCell ref="A17:A24"/>
    <mergeCell ref="B17:B24"/>
    <mergeCell ref="C17:C24"/>
    <mergeCell ref="A25:A28"/>
    <mergeCell ref="B25:B28"/>
    <mergeCell ref="C25:C28"/>
    <mergeCell ref="E2:G2"/>
    <mergeCell ref="A9:A16"/>
    <mergeCell ref="B9:B16"/>
    <mergeCell ref="C9:C16"/>
    <mergeCell ref="A4:A8"/>
    <mergeCell ref="B4:B8"/>
    <mergeCell ref="C4:C8"/>
    <mergeCell ref="A2:A3"/>
    <mergeCell ref="B2:B3"/>
    <mergeCell ref="C2:C3"/>
    <mergeCell ref="D2:D3"/>
  </mergeCells>
  <pageMargins left="0.39370078740157483" right="0.39370078740157483" top="0.39370078740157483" bottom="0.39370078740157483" header="0.31496062992125984" footer="0.31496062992125984"/>
  <pageSetup paperSize="9" orientation="portrait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P2.1 У.Е.2018</vt:lpstr>
      <vt:lpstr>Р2.2 У.Е.2018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Сергеевна Копыльченко</dc:creator>
  <cp:lastModifiedBy>ДЭЭ 2</cp:lastModifiedBy>
  <dcterms:created xsi:type="dcterms:W3CDTF">2015-02-12T10:36:32Z</dcterms:created>
  <dcterms:modified xsi:type="dcterms:W3CDTF">2017-10-02T11:38:56Z</dcterms:modified>
</cp:coreProperties>
</file>